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9ad3f2cd1b63d5/שולחן העבודה/פרוייקטים באקסל/שיווק/אקסלים לדוגמא/אתר/"/>
    </mc:Choice>
  </mc:AlternateContent>
  <xr:revisionPtr revIDLastSave="1098" documentId="8_{0A8142B0-E0F0-4A54-BD8D-A07E6D72CA7B}" xr6:coauthVersionLast="47" xr6:coauthVersionMax="47" xr10:uidLastSave="{E74D7A2A-330F-4FBD-98F4-4220EB01BA5A}"/>
  <workbookProtection workbookAlgorithmName="SHA-512" workbookHashValue="jlpTQ6hmU0JjhQMgFPt2rUJbk5ohec4qVkDgOxjrRqHGkppM8qKzirpkFsITa8Ogj1ITrJ7RzT8QXW/qT09KsA==" workbookSaltValue="xCWXWiH4xbcGkHEu5lxZFQ==" workbookSpinCount="100000" lockStructure="1"/>
  <bookViews>
    <workbookView xWindow="300" yWindow="315" windowWidth="28320" windowHeight="15360" xr2:uid="{62B800B2-BE70-4B9D-B674-00361E0F023D}"/>
  </bookViews>
  <sheets>
    <sheet name="דוח הכנסות והוצאות שנתי" sheetId="4" r:id="rId1"/>
    <sheet name="סיכום חודשי" sheetId="7" r:id="rId2"/>
    <sheet name="אודות" sheetId="6" r:id="rId3"/>
  </sheets>
  <definedNames>
    <definedName name="Slicer_אמצעי_תשלום">#N/A</definedName>
    <definedName name="Slicer_חודש">#N/A</definedName>
    <definedName name="Slicer_סוג">#N/A</definedName>
    <definedName name="Slicer_קטגוריה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7" l="1"/>
  <c r="P19" i="7"/>
  <c r="P18" i="7"/>
  <c r="P17" i="7"/>
  <c r="P16" i="7"/>
  <c r="P15" i="7"/>
  <c r="P14" i="7"/>
  <c r="P13" i="7"/>
  <c r="P12" i="7"/>
  <c r="D14" i="4"/>
  <c r="C12" i="7" a="1"/>
  <c r="C12" i="7" s="1"/>
  <c r="D5" i="7"/>
  <c r="C8" i="7" a="1"/>
  <c r="C8" i="7" s="1"/>
  <c r="K13" i="4"/>
  <c r="K15" i="4" l="1"/>
  <c r="K14" i="4"/>
  <c r="D18" i="7"/>
  <c r="D17" i="7"/>
  <c r="D19" i="7"/>
  <c r="D16" i="7"/>
  <c r="D20" i="7"/>
  <c r="E5" i="7"/>
  <c r="E20" i="7" s="1"/>
  <c r="K16" i="4" l="1"/>
  <c r="E16" i="7"/>
  <c r="E17" i="7"/>
  <c r="E19" i="7"/>
  <c r="E18" i="7"/>
  <c r="F5" i="7"/>
  <c r="K17" i="4" l="1"/>
  <c r="F20" i="7"/>
  <c r="F17" i="7"/>
  <c r="F19" i="7"/>
  <c r="F18" i="7"/>
  <c r="F16" i="7"/>
  <c r="G5" i="7"/>
  <c r="K18" i="4" l="1"/>
  <c r="G19" i="7"/>
  <c r="G16" i="7"/>
  <c r="G20" i="7"/>
  <c r="G17" i="7"/>
  <c r="G18" i="7"/>
  <c r="H5" i="7"/>
  <c r="K19" i="4" l="1"/>
  <c r="H18" i="7"/>
  <c r="H17" i="7"/>
  <c r="H19" i="7"/>
  <c r="H16" i="7"/>
  <c r="H20" i="7"/>
  <c r="I5" i="7"/>
  <c r="K20" i="4" l="1"/>
  <c r="I16" i="7"/>
  <c r="I20" i="7"/>
  <c r="I18" i="7"/>
  <c r="I17" i="7"/>
  <c r="I19" i="7"/>
  <c r="J5" i="7"/>
  <c r="K21" i="4" l="1"/>
  <c r="J10" i="7" s="1"/>
  <c r="J19" i="7"/>
  <c r="J16" i="7"/>
  <c r="J18" i="7"/>
  <c r="J20" i="7"/>
  <c r="J17" i="7"/>
  <c r="K5" i="7"/>
  <c r="K23" i="4" l="1"/>
  <c r="K22" i="4"/>
  <c r="D10" i="7"/>
  <c r="E10" i="7"/>
  <c r="F10" i="7"/>
  <c r="G10" i="7"/>
  <c r="H10" i="7"/>
  <c r="I10" i="7"/>
  <c r="K19" i="7"/>
  <c r="K16" i="7"/>
  <c r="K15" i="7"/>
  <c r="K20" i="7"/>
  <c r="K18" i="7"/>
  <c r="K17" i="7"/>
  <c r="K10" i="7"/>
  <c r="L5" i="7"/>
  <c r="D15" i="7" l="1"/>
  <c r="E15" i="7"/>
  <c r="F15" i="7"/>
  <c r="G15" i="7"/>
  <c r="H15" i="7"/>
  <c r="I15" i="7"/>
  <c r="J15" i="7"/>
  <c r="L19" i="7"/>
  <c r="L18" i="7"/>
  <c r="L15" i="7"/>
  <c r="L20" i="7"/>
  <c r="L17" i="7"/>
  <c r="L16" i="7"/>
  <c r="L10" i="7"/>
  <c r="M5" i="7"/>
  <c r="M17" i="7" l="1"/>
  <c r="M16" i="7"/>
  <c r="M19" i="7"/>
  <c r="M18" i="7"/>
  <c r="M20" i="7"/>
  <c r="M15" i="7"/>
  <c r="M10" i="7"/>
  <c r="N5" i="7"/>
  <c r="N19" i="7" l="1"/>
  <c r="N20" i="7"/>
  <c r="N16" i="7"/>
  <c r="N15" i="7"/>
  <c r="N17" i="7"/>
  <c r="N18" i="7"/>
  <c r="N10" i="7"/>
  <c r="O5" i="7"/>
  <c r="O19" i="7" l="1"/>
  <c r="O18" i="7"/>
  <c r="O16" i="7"/>
  <c r="O15" i="7"/>
  <c r="O20" i="7"/>
  <c r="O17" i="7"/>
  <c r="O10" i="7"/>
  <c r="P10" i="7" s="1"/>
  <c r="K6" i="4" l="1"/>
  <c r="K7" i="4"/>
  <c r="K8" i="4"/>
  <c r="K9" i="4"/>
  <c r="K10" i="4"/>
  <c r="K11" i="4"/>
  <c r="K12" i="4"/>
  <c r="D12" i="7" l="1"/>
  <c r="D8" i="7"/>
  <c r="E8" i="7"/>
  <c r="F8" i="7"/>
  <c r="G8" i="7"/>
  <c r="H8" i="7"/>
  <c r="I8" i="7"/>
  <c r="J8" i="7"/>
  <c r="K8" i="7"/>
  <c r="L8" i="7"/>
  <c r="M8" i="7"/>
  <c r="N8" i="7"/>
  <c r="O8" i="7"/>
  <c r="D13" i="7"/>
  <c r="E13" i="7"/>
  <c r="F13" i="7"/>
  <c r="G13" i="7"/>
  <c r="H13" i="7"/>
  <c r="I13" i="7"/>
  <c r="J13" i="7"/>
  <c r="K13" i="7"/>
  <c r="L13" i="7"/>
  <c r="M13" i="7"/>
  <c r="N13" i="7"/>
  <c r="O13" i="7"/>
  <c r="D14" i="7"/>
  <c r="E14" i="7"/>
  <c r="F14" i="7"/>
  <c r="G14" i="7"/>
  <c r="H14" i="7"/>
  <c r="I14" i="7"/>
  <c r="J14" i="7"/>
  <c r="K14" i="7"/>
  <c r="L14" i="7"/>
  <c r="M14" i="7"/>
  <c r="N14" i="7"/>
  <c r="O14" i="7"/>
  <c r="D9" i="7"/>
  <c r="E9" i="7"/>
  <c r="F9" i="7"/>
  <c r="G9" i="7"/>
  <c r="H9" i="7"/>
  <c r="I9" i="7"/>
  <c r="J9" i="7"/>
  <c r="K9" i="7"/>
  <c r="L9" i="7"/>
  <c r="M9" i="7"/>
  <c r="N9" i="7"/>
  <c r="O9" i="7"/>
  <c r="E12" i="7"/>
  <c r="F12" i="7"/>
  <c r="G12" i="7"/>
  <c r="H12" i="7"/>
  <c r="I12" i="7"/>
  <c r="J12" i="7"/>
  <c r="K12" i="7"/>
  <c r="L12" i="7"/>
  <c r="M12" i="7"/>
  <c r="N12" i="7"/>
  <c r="O12" i="7"/>
  <c r="L11" i="7" l="1"/>
  <c r="K11" i="7"/>
  <c r="G11" i="7"/>
  <c r="D11" i="7"/>
  <c r="E11" i="7"/>
  <c r="O11" i="7"/>
  <c r="N11" i="7"/>
  <c r="H11" i="7"/>
  <c r="F11" i="7"/>
  <c r="J11" i="7"/>
  <c r="I11" i="7"/>
  <c r="P9" i="7"/>
  <c r="O7" i="7"/>
  <c r="O23" i="7" s="1"/>
  <c r="N7" i="7"/>
  <c r="N23" i="7" s="1"/>
  <c r="M7" i="7"/>
  <c r="L7" i="7"/>
  <c r="K7" i="7"/>
  <c r="J7" i="7"/>
  <c r="I7" i="7"/>
  <c r="I23" i="7" s="1"/>
  <c r="H7" i="7"/>
  <c r="H23" i="7" s="1"/>
  <c r="G7" i="7"/>
  <c r="F7" i="7"/>
  <c r="E7" i="7"/>
  <c r="M11" i="7"/>
  <c r="D7" i="7"/>
  <c r="P8" i="7"/>
  <c r="L23" i="7" l="1"/>
  <c r="K23" i="7"/>
  <c r="J23" i="7"/>
  <c r="F23" i="7"/>
  <c r="G23" i="7"/>
  <c r="P11" i="7"/>
  <c r="E23" i="7"/>
  <c r="D23" i="7"/>
  <c r="P7" i="7"/>
  <c r="M23" i="7"/>
  <c r="P23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<sst xmlns="http://schemas.openxmlformats.org/spreadsheetml/2006/main" count="138" uniqueCount="62">
  <si>
    <t>🧾</t>
  </si>
  <si>
    <t>👨‍💼</t>
  </si>
  <si>
    <t>📢</t>
  </si>
  <si>
    <t>🧑‍💻</t>
  </si>
  <si>
    <t>✈️</t>
  </si>
  <si>
    <t>💼</t>
  </si>
  <si>
    <t>תאריך</t>
  </si>
  <si>
    <t>קטגוריה</t>
  </si>
  <si>
    <t>סכום</t>
  </si>
  <si>
    <t>תיאור</t>
  </si>
  <si>
    <t>אמצעי תשלום</t>
  </si>
  <si>
    <t>הערות</t>
  </si>
  <si>
    <t>אחר 3</t>
  </si>
  <si>
    <t>אחר 2</t>
  </si>
  <si>
    <t>אחר 1</t>
  </si>
  <si>
    <t>ספקים</t>
  </si>
  <si>
    <t>שכר עובדים</t>
  </si>
  <si>
    <t>שיווק</t>
  </si>
  <si>
    <t>תוכנות</t>
  </si>
  <si>
    <t>נסיעות</t>
  </si>
  <si>
    <t>מיסים</t>
  </si>
  <si>
    <t>@</t>
  </si>
  <si>
    <t>צ'ק</t>
  </si>
  <si>
    <t>כ.אשראי</t>
  </si>
  <si>
    <t>נציג שירות</t>
  </si>
  <si>
    <t>העברה בנקאית</t>
  </si>
  <si>
    <t>נציג מכירות</t>
  </si>
  <si>
    <t>מס' הזמנה 1213</t>
  </si>
  <si>
    <t>פרסום במדיה</t>
  </si>
  <si>
    <t>ExcelWiz</t>
  </si>
  <si>
    <t>פתרונות אקסל לעסקים</t>
  </si>
  <si>
    <r>
      <rPr>
        <sz val="12"/>
        <color theme="2" tint="-0.749992370372631"/>
        <rFont val="Aptos Narrow"/>
        <family val="2"/>
        <scheme val="minor"/>
      </rPr>
      <t>💼</t>
    </r>
    <r>
      <rPr>
        <sz val="11"/>
        <color theme="2" tint="-0.749992370372631"/>
        <rFont val="Aptos Narrow"/>
        <family val="2"/>
        <scheme val="minor"/>
      </rPr>
      <t xml:space="preserve"> </t>
    </r>
    <r>
      <rPr>
        <b/>
        <sz val="11"/>
        <color theme="2" tint="-0.749992370372631"/>
        <rFont val="Aptos Narrow"/>
        <family val="2"/>
        <scheme val="minor"/>
      </rPr>
      <t>אקסל חכם. תוצאות מדויקות. מותאם לעסק שלך</t>
    </r>
  </si>
  <si>
    <t>בניית כלים ודוחות באקסל בהתאמה אישית</t>
  </si>
  <si>
    <t>פתרונות לאוטומציה, תזרים מזומנים, בקרה תקציבית</t>
  </si>
  <si>
    <t>ניסיון של 20 שנה בניהול כספים וייעוץ לעסקים קטנים ובינוניים</t>
  </si>
  <si>
    <t xml:space="preserve"> רוצים לראות מה עוד אפשר לעשות עם אקסל לעסק ?</t>
  </si>
  <si>
    <t>🌐</t>
  </si>
  <si>
    <t xml:space="preserve">© 2024 פתרונות אקסל לעסקים | Excelwiz </t>
  </si>
  <si>
    <t>סוג</t>
  </si>
  <si>
    <t>הוצאה</t>
  </si>
  <si>
    <t>קטגוריות</t>
  </si>
  <si>
    <t>הכנסה</t>
  </si>
  <si>
    <t>מכירה</t>
  </si>
  <si>
    <t>השכרה</t>
  </si>
  <si>
    <t>שירות</t>
  </si>
  <si>
    <t>$</t>
  </si>
  <si>
    <t>דוח הכנסות והוצאות לעסק</t>
  </si>
  <si>
    <t>מזומן</t>
  </si>
  <si>
    <t>ביט</t>
  </si>
  <si>
    <t>פייבוקס</t>
  </si>
  <si>
    <t>חודש</t>
  </si>
  <si>
    <t>מע"מ + מקדמות</t>
  </si>
  <si>
    <t>סך הכנסות</t>
  </si>
  <si>
    <t>סך הוצאות</t>
  </si>
  <si>
    <t>עודף/גרעון</t>
  </si>
  <si>
    <t>סה"כ</t>
  </si>
  <si>
    <t>דוח הכנסות והוצאות - סיכום חודשי</t>
  </si>
  <si>
    <t>טבלת</t>
  </si>
  <si>
    <t>שם העסק</t>
  </si>
  <si>
    <t>העסק שלי</t>
  </si>
  <si>
    <r>
      <rPr>
        <b/>
        <sz val="11"/>
        <color theme="8"/>
        <rFont val="Aptos Narrow"/>
        <family val="2"/>
        <scheme val="minor"/>
      </rPr>
      <t>אהבתם את האקסל ?</t>
    </r>
    <r>
      <rPr>
        <b/>
        <sz val="11"/>
        <color theme="1"/>
        <rFont val="Aptos Narrow"/>
        <family val="2"/>
        <scheme val="minor"/>
      </rPr>
      <t xml:space="preserve">  אשמח לדעת  !  בכל זאת השקענו :)</t>
    </r>
  </si>
  <si>
    <t>דוגמאות למערכות, דשבורדים ודוחות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</si>
</sst>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.0"/>
    <numFmt numFmtId="165" formatCode="&quot;₪&quot;\ #,##0"/>
  </numFmts>
  <fonts count="19" x14ac:knownFonts="1">
    <font>
      <sz val="11"/>
      <color theme="1"/>
      <name val="Aptos Narrow"/>
      <family val="2"/>
      <charset val="177"/>
      <scheme val="minor"/>
    </font>
    <font>
      <sz val="12"/>
      <color theme="1"/>
      <name val="Segoe UI Emoj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charset val="177"/>
      <scheme val="minor"/>
    </font>
    <font>
      <sz val="14"/>
      <color theme="0"/>
      <name val="Aptos Black"/>
      <family val="2"/>
    </font>
    <font>
      <sz val="11"/>
      <color theme="1"/>
      <name val="Aptos Narrow"/>
      <family val="2"/>
      <scheme val="minor"/>
    </font>
    <font>
      <b/>
      <sz val="13.5"/>
      <color theme="8"/>
      <name val="Aptos Narrow"/>
      <family val="2"/>
      <charset val="177"/>
      <scheme val="minor"/>
    </font>
    <font>
      <b/>
      <sz val="18"/>
      <color theme="1"/>
      <name val="Aptos Narrow"/>
      <family val="2"/>
      <charset val="177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  <font>
      <b/>
      <sz val="11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charset val="177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0"/>
      <name val="Aptos Black"/>
      <family val="2"/>
    </font>
    <font>
      <sz val="18"/>
      <color rgb="FFCC0099"/>
      <name val="Aptos Narrow"/>
      <family val="2"/>
      <charset val="177"/>
      <scheme val="minor"/>
    </font>
    <font>
      <b/>
      <sz val="11"/>
      <color theme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gradientFill>
        <stop position="0">
          <color theme="7"/>
        </stop>
        <stop position="1">
          <color rgb="FFCC0099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8"/>
      </left>
      <right/>
      <top style="hair">
        <color theme="8"/>
      </top>
      <bottom style="hair">
        <color theme="8"/>
      </bottom>
      <diagonal/>
    </border>
    <border>
      <left style="hair">
        <color indexed="64"/>
      </left>
      <right style="thin">
        <color theme="8"/>
      </right>
      <top style="hair">
        <color theme="8"/>
      </top>
      <bottom style="hair">
        <color theme="8"/>
      </bottom>
      <diagonal/>
    </border>
    <border>
      <left/>
      <right style="thin">
        <color theme="8"/>
      </right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 vertical="center" indent="1" readingOrder="2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vertical="center" readingOrder="2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9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right" indent="2"/>
    </xf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7" fontId="0" fillId="0" borderId="0" xfId="0" applyNumberFormat="1"/>
    <xf numFmtId="0" fontId="11" fillId="0" borderId="0" xfId="0" applyFont="1" applyAlignment="1">
      <alignment horizontal="right"/>
    </xf>
    <xf numFmtId="14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14" fontId="6" fillId="0" borderId="0" xfId="0" applyNumberFormat="1" applyFont="1" applyAlignment="1">
      <alignment vertical="center" readingOrder="2"/>
    </xf>
    <xf numFmtId="0" fontId="6" fillId="0" borderId="0" xfId="0" applyFont="1" applyAlignment="1">
      <alignment horizontal="right"/>
    </xf>
    <xf numFmtId="17" fontId="6" fillId="0" borderId="0" xfId="0" applyNumberFormat="1" applyFont="1"/>
    <xf numFmtId="17" fontId="6" fillId="3" borderId="0" xfId="0" applyNumberFormat="1" applyFont="1" applyFill="1"/>
    <xf numFmtId="17" fontId="6" fillId="4" borderId="0" xfId="0" applyNumberFormat="1" applyFont="1" applyFill="1"/>
    <xf numFmtId="0" fontId="0" fillId="0" borderId="5" xfId="0" applyBorder="1"/>
    <xf numFmtId="0" fontId="0" fillId="0" borderId="7" xfId="0" applyBorder="1"/>
    <xf numFmtId="165" fontId="6" fillId="0" borderId="0" xfId="0" applyNumberFormat="1" applyFont="1"/>
    <xf numFmtId="165" fontId="6" fillId="0" borderId="6" xfId="0" applyNumberFormat="1" applyFont="1" applyBorder="1"/>
    <xf numFmtId="165" fontId="0" fillId="0" borderId="0" xfId="0" applyNumberFormat="1"/>
    <xf numFmtId="165" fontId="0" fillId="0" borderId="6" xfId="0" applyNumberFormat="1" applyBorder="1"/>
    <xf numFmtId="165" fontId="6" fillId="0" borderId="8" xfId="0" applyNumberFormat="1" applyFont="1" applyBorder="1"/>
    <xf numFmtId="165" fontId="0" fillId="0" borderId="8" xfId="0" applyNumberFormat="1" applyBorder="1"/>
    <xf numFmtId="165" fontId="0" fillId="0" borderId="9" xfId="0" applyNumberFormat="1" applyBorder="1"/>
    <xf numFmtId="0" fontId="13" fillId="0" borderId="10" xfId="0" applyFont="1" applyBorder="1"/>
    <xf numFmtId="165" fontId="13" fillId="0" borderId="11" xfId="0" applyNumberFormat="1" applyFont="1" applyBorder="1"/>
    <xf numFmtId="165" fontId="13" fillId="0" borderId="12" xfId="0" applyNumberFormat="1" applyFont="1" applyBorder="1"/>
    <xf numFmtId="17" fontId="6" fillId="0" borderId="14" xfId="0" applyNumberFormat="1" applyFont="1" applyBorder="1"/>
    <xf numFmtId="17" fontId="6" fillId="0" borderId="15" xfId="0" applyNumberFormat="1" applyFont="1" applyBorder="1"/>
    <xf numFmtId="17" fontId="6" fillId="0" borderId="16" xfId="0" applyNumberFormat="1" applyFont="1" applyBorder="1"/>
    <xf numFmtId="0" fontId="13" fillId="6" borderId="2" xfId="0" applyFont="1" applyFill="1" applyBorder="1"/>
    <xf numFmtId="165" fontId="13" fillId="6" borderId="3" xfId="0" applyNumberFormat="1" applyFont="1" applyFill="1" applyBorder="1"/>
    <xf numFmtId="165" fontId="13" fillId="6" borderId="4" xfId="0" applyNumberFormat="1" applyFont="1" applyFill="1" applyBorder="1"/>
    <xf numFmtId="0" fontId="13" fillId="7" borderId="2" xfId="0" applyFont="1" applyFill="1" applyBorder="1"/>
    <xf numFmtId="165" fontId="13" fillId="7" borderId="3" xfId="0" applyNumberFormat="1" applyFont="1" applyFill="1" applyBorder="1"/>
    <xf numFmtId="165" fontId="13" fillId="7" borderId="4" xfId="0" applyNumberFormat="1" applyFont="1" applyFill="1" applyBorder="1"/>
    <xf numFmtId="0" fontId="0" fillId="5" borderId="13" xfId="0" applyFill="1" applyBorder="1" applyProtection="1">
      <protection locked="0"/>
    </xf>
    <xf numFmtId="0" fontId="0" fillId="9" borderId="0" xfId="0" applyFill="1"/>
    <xf numFmtId="0" fontId="6" fillId="9" borderId="0" xfId="0" applyFont="1" applyFill="1"/>
    <xf numFmtId="0" fontId="2" fillId="0" borderId="0" xfId="0" applyFont="1" applyAlignment="1">
      <alignment horizontal="center" vertical="center" readingOrder="2"/>
    </xf>
    <xf numFmtId="0" fontId="3" fillId="5" borderId="0" xfId="0" applyFont="1" applyFill="1" applyAlignment="1" applyProtection="1">
      <alignment vertical="center" readingOrder="2"/>
      <protection locked="0"/>
    </xf>
    <xf numFmtId="0" fontId="6" fillId="5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right"/>
      <protection locked="0"/>
    </xf>
    <xf numFmtId="0" fontId="14" fillId="8" borderId="17" xfId="0" applyFont="1" applyFill="1" applyBorder="1" applyAlignment="1">
      <alignment horizontal="right" vertical="center" readingOrder="2"/>
    </xf>
    <xf numFmtId="0" fontId="17" fillId="0" borderId="0" xfId="0" applyFont="1" applyAlignment="1">
      <alignment horizontal="center"/>
    </xf>
    <xf numFmtId="0" fontId="15" fillId="5" borderId="17" xfId="0" applyFont="1" applyFill="1" applyBorder="1" applyProtection="1">
      <protection locked="0"/>
    </xf>
    <xf numFmtId="0" fontId="11" fillId="0" borderId="0" xfId="0" applyFont="1" applyAlignment="1">
      <alignment horizontal="right" vertical="center"/>
    </xf>
    <xf numFmtId="0" fontId="1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2">
    <cellStyle name="Normal" xfId="0" builtinId="0"/>
    <cellStyle name="היפר-קישור" xfId="1" builtinId="8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/>
        <right/>
        <top style="thin">
          <color theme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2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22" formatCode="mmm\-yy"/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₪&quot;\ 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eetMetadata" Target="metadata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505;&#1497;&#1499;&#1493;&#1501; &#1495;&#1493;&#1491;&#1513;&#1497;'!C6"/><Relationship Id="rId7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http://www.excelwiz.co.il/" TargetMode="External"/><Relationship Id="rId6" Type="http://schemas.openxmlformats.org/officeDocument/2006/relationships/image" Target="../media/image2.png"/><Relationship Id="rId5" Type="http://schemas.openxmlformats.org/officeDocument/2006/relationships/hyperlink" Target="#&#1488;&#1493;&#1491;&#1493;&#1514;!A5"/><Relationship Id="rId4" Type="http://schemas.openxmlformats.org/officeDocument/2006/relationships/hyperlink" Target="#'&#1491;&#1493;&#1495; &#1492;&#1499;&#1504;&#1505;&#1493;&#1514; &#1493;&#1492;&#1493;&#1510;&#1488;&#1493;&#1514; &#1513;&#1504;&#1514;&#1497;'!D3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1505;&#1497;&#1499;&#1493;&#1501; &#1495;&#1493;&#1491;&#1513;&#1497;'!A2"/><Relationship Id="rId7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http://www.excelwiz.co.il/" TargetMode="External"/><Relationship Id="rId6" Type="http://schemas.openxmlformats.org/officeDocument/2006/relationships/image" Target="../media/image2.png"/><Relationship Id="rId5" Type="http://schemas.openxmlformats.org/officeDocument/2006/relationships/hyperlink" Target="#&#1488;&#1493;&#1491;&#1493;&#1514;!A5"/><Relationship Id="rId4" Type="http://schemas.openxmlformats.org/officeDocument/2006/relationships/hyperlink" Target="#'&#1491;&#1493;&#1495; &#1492;&#1499;&#1504;&#1505;&#1493;&#1514; &#1493;&#1492;&#1493;&#1510;&#1488;&#1493;&#1514; &#1513;&#1504;&#1514;&#1497;'!D24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&#1488;&#1493;&#1491;&#1493;&#1514;!A1"/><Relationship Id="rId13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hyperlink" Target="#'&#1491;&#1493;&#1495; &#1492;&#1499;&#1504;&#1505;&#1493;&#1514; &#1493;&#1492;&#1493;&#1510;&#1488;&#1493;&#1514; &#1513;&#1504;&#1514;&#1497;'!D24"/><Relationship Id="rId12" Type="http://schemas.openxmlformats.org/officeDocument/2006/relationships/image" Target="../media/image8.png"/><Relationship Id="rId2" Type="http://schemas.openxmlformats.org/officeDocument/2006/relationships/hyperlink" Target="https://wa.me/972546996706" TargetMode="External"/><Relationship Id="rId1" Type="http://schemas.openxmlformats.org/officeDocument/2006/relationships/hyperlink" Target="#'&#1505;&#1497;&#1499;&#1493;&#1501; &#1495;&#1493;&#1491;&#1513;&#1497;'!C6"/><Relationship Id="rId6" Type="http://schemas.openxmlformats.org/officeDocument/2006/relationships/image" Target="../media/image6.svg"/><Relationship Id="rId11" Type="http://schemas.openxmlformats.org/officeDocument/2006/relationships/image" Target="../media/image7.png"/><Relationship Id="rId5" Type="http://schemas.openxmlformats.org/officeDocument/2006/relationships/image" Target="../media/image5.png"/><Relationship Id="rId15" Type="http://schemas.openxmlformats.org/officeDocument/2006/relationships/image" Target="../media/image11.png"/><Relationship Id="rId10" Type="http://schemas.openxmlformats.org/officeDocument/2006/relationships/image" Target="../media/image3.svg"/><Relationship Id="rId4" Type="http://schemas.openxmlformats.org/officeDocument/2006/relationships/hyperlink" Target="http://www.excelwiz.co.il/" TargetMode="External"/><Relationship Id="rId9" Type="http://schemas.openxmlformats.org/officeDocument/2006/relationships/image" Target="../media/image2.png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16</xdr:col>
      <xdr:colOff>438150</xdr:colOff>
      <xdr:row>2</xdr:row>
      <xdr:rowOff>9525</xdr:rowOff>
    </xdr:to>
    <xdr:pic>
      <xdr:nvPicPr>
        <xdr:cNvPr id="4" name="תמונה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241F8-8551-FD06-B92F-800FE545A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5469675" y="228600"/>
          <a:ext cx="1371600" cy="35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361953</xdr:colOff>
      <xdr:row>84</xdr:row>
      <xdr:rowOff>66675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3B862297-C3DE-4939-8CED-70DAF603E9B2}"/>
            </a:ext>
          </a:extLst>
        </xdr:cNvPr>
        <xdr:cNvSpPr/>
      </xdr:nvSpPr>
      <xdr:spPr>
        <a:xfrm flipH="1">
          <a:off x="11239947672" y="571500"/>
          <a:ext cx="1552578" cy="1604962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7</xdr:row>
      <xdr:rowOff>66674</xdr:rowOff>
    </xdr:from>
    <xdr:to>
      <xdr:col>1</xdr:col>
      <xdr:colOff>400049</xdr:colOff>
      <xdr:row>8</xdr:row>
      <xdr:rowOff>219074</xdr:rowOff>
    </xdr:to>
    <xdr:sp macro="" textlink="">
      <xdr:nvSpPr>
        <xdr:cNvPr id="13" name="Freeform: Shape 2">
          <a:extLst>
            <a:ext uri="{FF2B5EF4-FFF2-40B4-BE49-F238E27FC236}">
              <a16:creationId xmlns:a16="http://schemas.microsoft.com/office/drawing/2014/main" id="{C645114A-EB95-407B-94CE-D3FC014103F8}"/>
            </a:ext>
          </a:extLst>
        </xdr:cNvPr>
        <xdr:cNvSpPr/>
      </xdr:nvSpPr>
      <xdr:spPr>
        <a:xfrm flipH="1">
          <a:off x="11239909576" y="164782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85725</xdr:colOff>
      <xdr:row>9</xdr:row>
      <xdr:rowOff>171449</xdr:rowOff>
    </xdr:from>
    <xdr:to>
      <xdr:col>0</xdr:col>
      <xdr:colOff>337726</xdr:colOff>
      <xdr:row>10</xdr:row>
      <xdr:rowOff>209549</xdr:rowOff>
    </xdr:to>
    <xdr:sp macro="" textlink="">
      <xdr:nvSpPr>
        <xdr:cNvPr id="14" name="Freeform: Shape 4">
          <a:extLst>
            <a:ext uri="{FF2B5EF4-FFF2-40B4-BE49-F238E27FC236}">
              <a16:creationId xmlns:a16="http://schemas.microsoft.com/office/drawing/2014/main" id="{EE94A8B5-0A58-4285-AC02-6404D358C429}"/>
            </a:ext>
          </a:extLst>
        </xdr:cNvPr>
        <xdr:cNvSpPr/>
      </xdr:nvSpPr>
      <xdr:spPr>
        <a:xfrm>
          <a:off x="11241162524" y="2190749"/>
          <a:ext cx="252001" cy="2571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352425</xdr:colOff>
      <xdr:row>9</xdr:row>
      <xdr:rowOff>76200</xdr:rowOff>
    </xdr:from>
    <xdr:to>
      <xdr:col>1</xdr:col>
      <xdr:colOff>295275</xdr:colOff>
      <xdr:row>11</xdr:row>
      <xdr:rowOff>99059</xdr:rowOff>
    </xdr:to>
    <xdr:sp macro="" textlink="">
      <xdr:nvSpPr>
        <xdr:cNvPr id="15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5C2A20-E753-464B-85E1-4E6F9D740C76}"/>
            </a:ext>
          </a:extLst>
        </xdr:cNvPr>
        <xdr:cNvSpPr txBox="1"/>
      </xdr:nvSpPr>
      <xdr:spPr>
        <a:xfrm>
          <a:off x="11240014350" y="2095500"/>
          <a:ext cx="1133475" cy="461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סיכום חודשי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333375</xdr:colOff>
      <xdr:row>7</xdr:row>
      <xdr:rowOff>9525</xdr:rowOff>
    </xdr:from>
    <xdr:to>
      <xdr:col>1</xdr:col>
      <xdr:colOff>333375</xdr:colOff>
      <xdr:row>9</xdr:row>
      <xdr:rowOff>51434</xdr:rowOff>
    </xdr:to>
    <xdr:sp macro="" textlink="">
      <xdr:nvSpPr>
        <xdr:cNvPr id="16" name="Text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BE29C6-813E-4260-8A58-8F4BC9A21B37}"/>
            </a:ext>
          </a:extLst>
        </xdr:cNvPr>
        <xdr:cNvSpPr txBox="1"/>
      </xdr:nvSpPr>
      <xdr:spPr>
        <a:xfrm>
          <a:off x="11239976250" y="1590675"/>
          <a:ext cx="1190625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הכנסות והוצאות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390525</xdr:colOff>
      <xdr:row>12</xdr:row>
      <xdr:rowOff>0</xdr:rowOff>
    </xdr:from>
    <xdr:to>
      <xdr:col>1</xdr:col>
      <xdr:colOff>334240</xdr:colOff>
      <xdr:row>14</xdr:row>
      <xdr:rowOff>99059</xdr:rowOff>
    </xdr:to>
    <xdr:sp macro="" textlink="">
      <xdr:nvSpPr>
        <xdr:cNvPr id="17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ABAAD2-1C5C-4B20-B90A-4D068086B151}"/>
            </a:ext>
          </a:extLst>
        </xdr:cNvPr>
        <xdr:cNvSpPr txBox="1"/>
      </xdr:nvSpPr>
      <xdr:spPr>
        <a:xfrm>
          <a:off x="11239975385" y="2647950"/>
          <a:ext cx="1134340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114300</xdr:colOff>
      <xdr:row>7</xdr:row>
      <xdr:rowOff>95250</xdr:rowOff>
    </xdr:from>
    <xdr:to>
      <xdr:col>0</xdr:col>
      <xdr:colOff>330303</xdr:colOff>
      <xdr:row>8</xdr:row>
      <xdr:rowOff>154845</xdr:rowOff>
    </xdr:to>
    <xdr:sp macro="" textlink="">
      <xdr:nvSpPr>
        <xdr:cNvPr id="18" name="Freeform: Shape 14">
          <a:extLst>
            <a:ext uri="{FF2B5EF4-FFF2-40B4-BE49-F238E27FC236}">
              <a16:creationId xmlns:a16="http://schemas.microsoft.com/office/drawing/2014/main" id="{D59C71AC-BBF0-4B5B-A3F7-31889102DDC6}"/>
            </a:ext>
          </a:extLst>
        </xdr:cNvPr>
        <xdr:cNvSpPr/>
      </xdr:nvSpPr>
      <xdr:spPr>
        <a:xfrm>
          <a:off x="11241169947" y="1676400"/>
          <a:ext cx="216003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38103</xdr:colOff>
      <xdr:row>12</xdr:row>
      <xdr:rowOff>57150</xdr:rowOff>
    </xdr:from>
    <xdr:to>
      <xdr:col>0</xdr:col>
      <xdr:colOff>381002</xdr:colOff>
      <xdr:row>14</xdr:row>
      <xdr:rowOff>19049</xdr:rowOff>
    </xdr:to>
    <xdr:pic>
      <xdr:nvPicPr>
        <xdr:cNvPr id="19" name="גרפיקה 18" descr="שאלות קו מיתאר">
          <a:extLst>
            <a:ext uri="{FF2B5EF4-FFF2-40B4-BE49-F238E27FC236}">
              <a16:creationId xmlns:a16="http://schemas.microsoft.com/office/drawing/2014/main" id="{714389C8-BB57-4811-84A3-42DD6AA9C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241119248" y="2705100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276228</xdr:colOff>
      <xdr:row>2</xdr:row>
      <xdr:rowOff>171450</xdr:rowOff>
    </xdr:from>
    <xdr:to>
      <xdr:col>1</xdr:col>
      <xdr:colOff>342900</xdr:colOff>
      <xdr:row>5</xdr:row>
      <xdr:rowOff>180975</xdr:rowOff>
    </xdr:to>
    <xdr:sp macro="" textlink="'סיכום חודשי'!I28">
      <xdr:nvSpPr>
        <xdr:cNvPr id="20" name="TextBox 13">
          <a:extLst>
            <a:ext uri="{FF2B5EF4-FFF2-40B4-BE49-F238E27FC236}">
              <a16:creationId xmlns:a16="http://schemas.microsoft.com/office/drawing/2014/main" id="{5ADEAFEF-FBFA-4906-A562-4DAF64D675C3}"/>
            </a:ext>
          </a:extLst>
        </xdr:cNvPr>
        <xdr:cNvSpPr txBox="1"/>
      </xdr:nvSpPr>
      <xdr:spPr>
        <a:xfrm>
          <a:off x="11239966725" y="742950"/>
          <a:ext cx="1257297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802C50F1-0F6C-40EB-90B7-CF3D13374386}" type="TxLink">
            <a:rPr lang="he-IL" sz="1100" b="0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r"/>
            <a:t>העסק שלי</a:t>
          </a:fld>
          <a:endParaRPr lang="en-US" b="0" i="0" u="none" strike="noStrike">
            <a:solidFill>
              <a:schemeClr val="accent5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11</xdr:col>
      <xdr:colOff>123825</xdr:colOff>
      <xdr:row>4</xdr:row>
      <xdr:rowOff>9526</xdr:rowOff>
    </xdr:from>
    <xdr:to>
      <xdr:col>12</xdr:col>
      <xdr:colOff>923924</xdr:colOff>
      <xdr:row>13</xdr:row>
      <xdr:rowOff>123826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2" name="חודש">
              <a:extLst>
                <a:ext uri="{FF2B5EF4-FFF2-40B4-BE49-F238E27FC236}">
                  <a16:creationId xmlns:a16="http://schemas.microsoft.com/office/drawing/2014/main" id="{38FBC5B7-ED5C-76C2-7AEC-9BD5A63744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חוד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8803426" y="962026"/>
              <a:ext cx="1762124" cy="2000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95250</xdr:colOff>
      <xdr:row>4</xdr:row>
      <xdr:rowOff>0</xdr:rowOff>
    </xdr:from>
    <xdr:to>
      <xdr:col>16</xdr:col>
      <xdr:colOff>485775</xdr:colOff>
      <xdr:row>13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4" name="קטגוריה">
              <a:extLst>
                <a:ext uri="{FF2B5EF4-FFF2-40B4-BE49-F238E27FC236}">
                  <a16:creationId xmlns:a16="http://schemas.microsoft.com/office/drawing/2014/main" id="{48C2F85F-D004-1C12-5BC0-21F1597B21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קטגוריה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5422050" y="952500"/>
              <a:ext cx="3248025" cy="2009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114300</xdr:colOff>
      <xdr:row>14</xdr:row>
      <xdr:rowOff>152400</xdr:rowOff>
    </xdr:from>
    <xdr:to>
      <xdr:col>13</xdr:col>
      <xdr:colOff>19050</xdr:colOff>
      <xdr:row>20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5" name="סוג">
              <a:extLst>
                <a:ext uri="{FF2B5EF4-FFF2-40B4-BE49-F238E27FC236}">
                  <a16:creationId xmlns:a16="http://schemas.microsoft.com/office/drawing/2014/main" id="{23F404A7-B254-7624-2577-0FCF20B4AE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סוג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8746275" y="3181350"/>
              <a:ext cx="1828800" cy="1171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123825</xdr:colOff>
      <xdr:row>14</xdr:row>
      <xdr:rowOff>152401</xdr:rowOff>
    </xdr:from>
    <xdr:to>
      <xdr:col>16</xdr:col>
      <xdr:colOff>485775</xdr:colOff>
      <xdr:row>21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6" name="אמצעי תשלום">
              <a:extLst>
                <a:ext uri="{FF2B5EF4-FFF2-40B4-BE49-F238E27FC236}">
                  <a16:creationId xmlns:a16="http://schemas.microsoft.com/office/drawing/2014/main" id="{BD34C6E3-29C9-C40D-2725-F1185603B4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אמצעי תשלום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5422050" y="3181351"/>
              <a:ext cx="3219450" cy="1190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oneCellAnchor>
    <xdr:from>
      <xdr:col>4</xdr:col>
      <xdr:colOff>444380</xdr:colOff>
      <xdr:row>12</xdr:row>
      <xdr:rowOff>114613</xdr:rowOff>
    </xdr:from>
    <xdr:ext cx="4484329" cy="829714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604AFFA9-988E-991E-980C-7E394F081174}"/>
            </a:ext>
          </a:extLst>
        </xdr:cNvPr>
        <xdr:cNvSpPr/>
      </xdr:nvSpPr>
      <xdr:spPr>
        <a:xfrm rot="821929">
          <a:off x="11232723441" y="2762563"/>
          <a:ext cx="4484329" cy="829714"/>
        </a:xfrm>
        <a:prstGeom prst="rect">
          <a:avLst/>
        </a:prstGeom>
        <a:solidFill>
          <a:schemeClr val="accent5">
            <a:lumMod val="20000"/>
            <a:lumOff val="80000"/>
            <a:alpha val="82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נתונים</a:t>
          </a:r>
          <a:r>
            <a:rPr lang="he-IL" sz="36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לדוגמא</a:t>
          </a:r>
        </a:p>
        <a:p>
          <a:pPr algn="ctr"/>
          <a:r>
            <a:rPr lang="he-IL" sz="1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הזינו נתוני העסק שלכם והסיכום החודשי יתעדכן אוטומטית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1371600</xdr:colOff>
      <xdr:row>2</xdr:row>
      <xdr:rowOff>9525</xdr:rowOff>
    </xdr:to>
    <xdr:pic>
      <xdr:nvPicPr>
        <xdr:cNvPr id="3" name="תמונה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5D1DA-16F1-44B4-A9CF-2169A3F4B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5222025" y="228600"/>
          <a:ext cx="1371600" cy="35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361953</xdr:colOff>
      <xdr:row>85</xdr:row>
      <xdr:rowOff>114300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CAEA136C-3D4F-4D3B-B347-60BE82994517}"/>
            </a:ext>
          </a:extLst>
        </xdr:cNvPr>
        <xdr:cNvSpPr/>
      </xdr:nvSpPr>
      <xdr:spPr>
        <a:xfrm flipH="1">
          <a:off x="11239700022" y="571500"/>
          <a:ext cx="1552578" cy="1604962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10</xdr:row>
      <xdr:rowOff>57149</xdr:rowOff>
    </xdr:from>
    <xdr:to>
      <xdr:col>1</xdr:col>
      <xdr:colOff>400049</xdr:colOff>
      <xdr:row>12</xdr:row>
      <xdr:rowOff>47624</xdr:rowOff>
    </xdr:to>
    <xdr:sp macro="" textlink="">
      <xdr:nvSpPr>
        <xdr:cNvPr id="14" name="Freeform: Shape 2">
          <a:extLst>
            <a:ext uri="{FF2B5EF4-FFF2-40B4-BE49-F238E27FC236}">
              <a16:creationId xmlns:a16="http://schemas.microsoft.com/office/drawing/2014/main" id="{56BCAFA3-F672-41A7-B56D-BFA28FF5A32E}"/>
            </a:ext>
          </a:extLst>
        </xdr:cNvPr>
        <xdr:cNvSpPr/>
      </xdr:nvSpPr>
      <xdr:spPr>
        <a:xfrm flipH="1">
          <a:off x="11239661926" y="215264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85725</xdr:colOff>
      <xdr:row>10</xdr:row>
      <xdr:rowOff>95249</xdr:rowOff>
    </xdr:from>
    <xdr:to>
      <xdr:col>0</xdr:col>
      <xdr:colOff>337726</xdr:colOff>
      <xdr:row>11</xdr:row>
      <xdr:rowOff>161924</xdr:rowOff>
    </xdr:to>
    <xdr:sp macro="" textlink="">
      <xdr:nvSpPr>
        <xdr:cNvPr id="15" name="Freeform: Shape 4">
          <a:extLst>
            <a:ext uri="{FF2B5EF4-FFF2-40B4-BE49-F238E27FC236}">
              <a16:creationId xmlns:a16="http://schemas.microsoft.com/office/drawing/2014/main" id="{B9A1A5FC-BD9E-4A42-9192-16A2C0DC04D1}"/>
            </a:ext>
          </a:extLst>
        </xdr:cNvPr>
        <xdr:cNvSpPr/>
      </xdr:nvSpPr>
      <xdr:spPr>
        <a:xfrm>
          <a:off x="11240914874" y="2190749"/>
          <a:ext cx="252001" cy="2571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1</xdr:col>
      <xdr:colOff>295275</xdr:colOff>
      <xdr:row>12</xdr:row>
      <xdr:rowOff>80009</xdr:rowOff>
    </xdr:to>
    <xdr:sp macro="" textlink="">
      <xdr:nvSpPr>
        <xdr:cNvPr id="16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6CCE79-EBD6-4698-9B9B-FD4FB01B7524}"/>
            </a:ext>
          </a:extLst>
        </xdr:cNvPr>
        <xdr:cNvSpPr txBox="1"/>
      </xdr:nvSpPr>
      <xdr:spPr>
        <a:xfrm>
          <a:off x="11239766700" y="2095500"/>
          <a:ext cx="1133475" cy="461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סיכום חודשי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333375</xdr:colOff>
      <xdr:row>7</xdr:row>
      <xdr:rowOff>66675</xdr:rowOff>
    </xdr:from>
    <xdr:to>
      <xdr:col>1</xdr:col>
      <xdr:colOff>333375</xdr:colOff>
      <xdr:row>9</xdr:row>
      <xdr:rowOff>165734</xdr:rowOff>
    </xdr:to>
    <xdr:sp macro="" textlink="">
      <xdr:nvSpPr>
        <xdr:cNvPr id="17" name="Text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EDFDC1-1C5F-4CCA-9451-5F43A4C77D7E}"/>
            </a:ext>
          </a:extLst>
        </xdr:cNvPr>
        <xdr:cNvSpPr txBox="1"/>
      </xdr:nvSpPr>
      <xdr:spPr>
        <a:xfrm>
          <a:off x="11239728600" y="1590675"/>
          <a:ext cx="1190625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הכנסות והוצאות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390525</xdr:colOff>
      <xdr:row>12</xdr:row>
      <xdr:rowOff>171450</xdr:rowOff>
    </xdr:from>
    <xdr:to>
      <xdr:col>1</xdr:col>
      <xdr:colOff>334240</xdr:colOff>
      <xdr:row>15</xdr:row>
      <xdr:rowOff>80009</xdr:rowOff>
    </xdr:to>
    <xdr:sp macro="" textlink="">
      <xdr:nvSpPr>
        <xdr:cNvPr id="18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4DAB81-1E89-4179-AE24-93162F132527}"/>
            </a:ext>
          </a:extLst>
        </xdr:cNvPr>
        <xdr:cNvSpPr txBox="1"/>
      </xdr:nvSpPr>
      <xdr:spPr>
        <a:xfrm>
          <a:off x="11239727735" y="2647950"/>
          <a:ext cx="1134340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114300</xdr:colOff>
      <xdr:row>7</xdr:row>
      <xdr:rowOff>152400</xdr:rowOff>
    </xdr:from>
    <xdr:to>
      <xdr:col>0</xdr:col>
      <xdr:colOff>330303</xdr:colOff>
      <xdr:row>9</xdr:row>
      <xdr:rowOff>50070</xdr:rowOff>
    </xdr:to>
    <xdr:sp macro="" textlink="">
      <xdr:nvSpPr>
        <xdr:cNvPr id="19" name="Freeform: Shape 14">
          <a:extLst>
            <a:ext uri="{FF2B5EF4-FFF2-40B4-BE49-F238E27FC236}">
              <a16:creationId xmlns:a16="http://schemas.microsoft.com/office/drawing/2014/main" id="{89965E1B-B993-4297-A48D-594E1007E7EE}"/>
            </a:ext>
          </a:extLst>
        </xdr:cNvPr>
        <xdr:cNvSpPr/>
      </xdr:nvSpPr>
      <xdr:spPr>
        <a:xfrm>
          <a:off x="11240922297" y="1676400"/>
          <a:ext cx="216003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38103</xdr:colOff>
      <xdr:row>13</xdr:row>
      <xdr:rowOff>38100</xdr:rowOff>
    </xdr:from>
    <xdr:to>
      <xdr:col>0</xdr:col>
      <xdr:colOff>381002</xdr:colOff>
      <xdr:row>14</xdr:row>
      <xdr:rowOff>190499</xdr:rowOff>
    </xdr:to>
    <xdr:pic>
      <xdr:nvPicPr>
        <xdr:cNvPr id="20" name="גרפיקה 19" descr="שאלות קו מיתאר">
          <a:extLst>
            <a:ext uri="{FF2B5EF4-FFF2-40B4-BE49-F238E27FC236}">
              <a16:creationId xmlns:a16="http://schemas.microsoft.com/office/drawing/2014/main" id="{BA547E1F-6D02-42F3-9C28-89A39789C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240871598" y="2705100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276228</xdr:colOff>
      <xdr:row>2</xdr:row>
      <xdr:rowOff>171450</xdr:rowOff>
    </xdr:from>
    <xdr:to>
      <xdr:col>1</xdr:col>
      <xdr:colOff>342900</xdr:colOff>
      <xdr:row>5</xdr:row>
      <xdr:rowOff>180975</xdr:rowOff>
    </xdr:to>
    <xdr:sp macro="" textlink="'סיכום חודשי'!I28">
      <xdr:nvSpPr>
        <xdr:cNvPr id="21" name="TextBox 13">
          <a:extLst>
            <a:ext uri="{FF2B5EF4-FFF2-40B4-BE49-F238E27FC236}">
              <a16:creationId xmlns:a16="http://schemas.microsoft.com/office/drawing/2014/main" id="{D23746A6-758B-4605-BF64-F82BBFC3838E}"/>
            </a:ext>
          </a:extLst>
        </xdr:cNvPr>
        <xdr:cNvSpPr txBox="1"/>
      </xdr:nvSpPr>
      <xdr:spPr>
        <a:xfrm>
          <a:off x="11239719075" y="742950"/>
          <a:ext cx="1257297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802C50F1-0F6C-40EB-90B7-CF3D13374386}" type="TxLink">
            <a:rPr lang="he-IL" sz="1100" b="0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r"/>
            <a:t>העסק שלי</a:t>
          </a:fld>
          <a:endParaRPr lang="en-US" b="0" i="0" u="none" strike="noStrike">
            <a:solidFill>
              <a:schemeClr val="accent5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342899</xdr:rowOff>
    </xdr:from>
    <xdr:to>
      <xdr:col>1</xdr:col>
      <xdr:colOff>361953</xdr:colOff>
      <xdr:row>177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AA11F0C-2B14-44CD-931B-8AD8362BD321}"/>
            </a:ext>
          </a:extLst>
        </xdr:cNvPr>
        <xdr:cNvSpPr/>
      </xdr:nvSpPr>
      <xdr:spPr>
        <a:xfrm flipH="1">
          <a:off x="11239195197" y="571499"/>
          <a:ext cx="1552578" cy="32175451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12</xdr:row>
      <xdr:rowOff>95249</xdr:rowOff>
    </xdr:from>
    <xdr:to>
      <xdr:col>1</xdr:col>
      <xdr:colOff>400049</xdr:colOff>
      <xdr:row>14</xdr:row>
      <xdr:rowOff>85724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C4BE8346-42C4-42BB-BA31-E292FA2A3375}"/>
            </a:ext>
          </a:extLst>
        </xdr:cNvPr>
        <xdr:cNvSpPr/>
      </xdr:nvSpPr>
      <xdr:spPr>
        <a:xfrm flipH="1">
          <a:off x="11237556901" y="26955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85725</xdr:colOff>
      <xdr:row>9</xdr:row>
      <xdr:rowOff>190499</xdr:rowOff>
    </xdr:from>
    <xdr:to>
      <xdr:col>0</xdr:col>
      <xdr:colOff>337726</xdr:colOff>
      <xdr:row>11</xdr:row>
      <xdr:rowOff>47624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54498B44-8744-4E0C-BFBF-1F9123D8674F}"/>
            </a:ext>
          </a:extLst>
        </xdr:cNvPr>
        <xdr:cNvSpPr/>
      </xdr:nvSpPr>
      <xdr:spPr>
        <a:xfrm>
          <a:off x="11238809849" y="2190749"/>
          <a:ext cx="252001" cy="2571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352425</xdr:colOff>
      <xdr:row>9</xdr:row>
      <xdr:rowOff>95250</xdr:rowOff>
    </xdr:from>
    <xdr:to>
      <xdr:col>1</xdr:col>
      <xdr:colOff>295275</xdr:colOff>
      <xdr:row>11</xdr:row>
      <xdr:rowOff>156209</xdr:rowOff>
    </xdr:to>
    <xdr:sp macro="" textlink="">
      <xdr:nvSpPr>
        <xdr:cNvPr id="7" name="TextBox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58671-9E65-47AF-882F-54BBE8C0D7CB}"/>
            </a:ext>
          </a:extLst>
        </xdr:cNvPr>
        <xdr:cNvSpPr txBox="1"/>
      </xdr:nvSpPr>
      <xdr:spPr>
        <a:xfrm>
          <a:off x="11237661675" y="2095500"/>
          <a:ext cx="1133475" cy="461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סיכום חודשי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2</xdr:col>
      <xdr:colOff>0</xdr:colOff>
      <xdr:row>14</xdr:row>
      <xdr:rowOff>57150</xdr:rowOff>
    </xdr:from>
    <xdr:to>
      <xdr:col>3</xdr:col>
      <xdr:colOff>238125</xdr:colOff>
      <xdr:row>15</xdr:row>
      <xdr:rowOff>133350</xdr:rowOff>
    </xdr:to>
    <xdr:sp macro="" textlink="">
      <xdr:nvSpPr>
        <xdr:cNvPr id="13" name="מלבן: פינות מעוגלות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3625EC-4112-44FF-A0A7-94ED56C2A36B}"/>
            </a:ext>
          </a:extLst>
        </xdr:cNvPr>
        <xdr:cNvSpPr/>
      </xdr:nvSpPr>
      <xdr:spPr>
        <a:xfrm>
          <a:off x="11237166375" y="3038475"/>
          <a:ext cx="1200150" cy="25717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chemeClr val="accent3">
                <a:lumMod val="40000"/>
                <a:lumOff val="60000"/>
              </a:schemeClr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100" b="1"/>
            <a:t>שלחו</a:t>
          </a:r>
          <a:r>
            <a:rPr lang="he-IL" sz="1100" b="1" baseline="0"/>
            <a:t> הודעה</a:t>
          </a:r>
          <a:endParaRPr lang="en-IL" sz="1100" b="1"/>
        </a:p>
      </xdr:txBody>
    </xdr:sp>
    <xdr:clientData/>
  </xdr:twoCellAnchor>
  <xdr:twoCellAnchor editAs="oneCell">
    <xdr:from>
      <xdr:col>3</xdr:col>
      <xdr:colOff>324347</xdr:colOff>
      <xdr:row>14</xdr:row>
      <xdr:rowOff>47625</xdr:rowOff>
    </xdr:from>
    <xdr:to>
      <xdr:col>3</xdr:col>
      <xdr:colOff>609600</xdr:colOff>
      <xdr:row>15</xdr:row>
      <xdr:rowOff>133350</xdr:rowOff>
    </xdr:to>
    <xdr:pic>
      <xdr:nvPicPr>
        <xdr:cNvPr id="14" name="תמונה 13">
          <a:extLst>
            <a:ext uri="{FF2B5EF4-FFF2-40B4-BE49-F238E27FC236}">
              <a16:creationId xmlns:a16="http://schemas.microsoft.com/office/drawing/2014/main" id="{9BFE39CE-13C3-44C0-95A3-F3ECCEE40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08" t="6393" r="7280" b="5381"/>
        <a:stretch/>
      </xdr:blipFill>
      <xdr:spPr>
        <a:xfrm>
          <a:off x="11236794900" y="3028950"/>
          <a:ext cx="285253" cy="2667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3</xdr:col>
      <xdr:colOff>257175</xdr:colOff>
      <xdr:row>19</xdr:row>
      <xdr:rowOff>0</xdr:rowOff>
    </xdr:to>
    <xdr:sp macro="" textlink="">
      <xdr:nvSpPr>
        <xdr:cNvPr id="15" name="מלבן: פינות מעוגלות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AE174E-A299-49BA-B17A-3CD102B42F43}"/>
            </a:ext>
          </a:extLst>
        </xdr:cNvPr>
        <xdr:cNvSpPr/>
      </xdr:nvSpPr>
      <xdr:spPr>
        <a:xfrm>
          <a:off x="11237147325" y="3790950"/>
          <a:ext cx="1219200" cy="27622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rgbClr val="CC0099"/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en-US" sz="1100" b="1"/>
            <a:t>excelwiz.co.il</a:t>
          </a:r>
          <a:endParaRPr lang="en-IL" sz="1100" b="1"/>
        </a:p>
      </xdr:txBody>
    </xdr:sp>
    <xdr:clientData/>
  </xdr:twoCellAnchor>
  <xdr:twoCellAnchor editAs="oneCell">
    <xdr:from>
      <xdr:col>1</xdr:col>
      <xdr:colOff>1085850</xdr:colOff>
      <xdr:row>8</xdr:row>
      <xdr:rowOff>9525</xdr:rowOff>
    </xdr:from>
    <xdr:to>
      <xdr:col>2</xdr:col>
      <xdr:colOff>133350</xdr:colOff>
      <xdr:row>9</xdr:row>
      <xdr:rowOff>47625</xdr:rowOff>
    </xdr:to>
    <xdr:pic>
      <xdr:nvPicPr>
        <xdr:cNvPr id="16" name="גרפיקה 15" descr="תיבת סימון עם v עם מילוי מלא">
          <a:extLst>
            <a:ext uri="{FF2B5EF4-FFF2-40B4-BE49-F238E27FC236}">
              <a16:creationId xmlns:a16="http://schemas.microsoft.com/office/drawing/2014/main" id="{DE31F6E3-DD7C-4F32-9849-C5532EF73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36042425" y="1895475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9</xdr:row>
      <xdr:rowOff>9525</xdr:rowOff>
    </xdr:from>
    <xdr:to>
      <xdr:col>2</xdr:col>
      <xdr:colOff>133350</xdr:colOff>
      <xdr:row>10</xdr:row>
      <xdr:rowOff>47625</xdr:rowOff>
    </xdr:to>
    <xdr:pic>
      <xdr:nvPicPr>
        <xdr:cNvPr id="17" name="גרפיקה 16" descr="תיבת סימון עם v עם מילוי מלא">
          <a:extLst>
            <a:ext uri="{FF2B5EF4-FFF2-40B4-BE49-F238E27FC236}">
              <a16:creationId xmlns:a16="http://schemas.microsoft.com/office/drawing/2014/main" id="{1DF0B94F-1D76-4EE1-9A07-C2433A6C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36042425" y="2095500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10</xdr:row>
      <xdr:rowOff>9525</xdr:rowOff>
    </xdr:from>
    <xdr:to>
      <xdr:col>2</xdr:col>
      <xdr:colOff>133350</xdr:colOff>
      <xdr:row>11</xdr:row>
      <xdr:rowOff>47625</xdr:rowOff>
    </xdr:to>
    <xdr:pic>
      <xdr:nvPicPr>
        <xdr:cNvPr id="18" name="גרפיקה 17" descr="תיבת סימון עם v עם מילוי מלא">
          <a:extLst>
            <a:ext uri="{FF2B5EF4-FFF2-40B4-BE49-F238E27FC236}">
              <a16:creationId xmlns:a16="http://schemas.microsoft.com/office/drawing/2014/main" id="{3238E0E7-975F-46C1-B19F-3E64F6F4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36042425" y="2295525"/>
          <a:ext cx="238125" cy="238125"/>
        </a:xfrm>
        <a:prstGeom prst="rect">
          <a:avLst/>
        </a:prstGeom>
      </xdr:spPr>
    </xdr:pic>
    <xdr:clientData/>
  </xdr:twoCellAnchor>
  <xdr:twoCellAnchor editAs="absolute">
    <xdr:from>
      <xdr:col>0</xdr:col>
      <xdr:colOff>333375</xdr:colOff>
      <xdr:row>6</xdr:row>
      <xdr:rowOff>247650</xdr:rowOff>
    </xdr:from>
    <xdr:to>
      <xdr:col>1</xdr:col>
      <xdr:colOff>333375</xdr:colOff>
      <xdr:row>9</xdr:row>
      <xdr:rowOff>70484</xdr:rowOff>
    </xdr:to>
    <xdr:sp macro="" textlink="">
      <xdr:nvSpPr>
        <xdr:cNvPr id="4" name="TextBox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BC815FA-DFA0-42E0-9E94-BE8DEA95AE64}"/>
            </a:ext>
          </a:extLst>
        </xdr:cNvPr>
        <xdr:cNvSpPr txBox="1"/>
      </xdr:nvSpPr>
      <xdr:spPr>
        <a:xfrm>
          <a:off x="11237623575" y="1590675"/>
          <a:ext cx="1190625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הכנסות והוצאות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390525</xdr:colOff>
      <xdr:row>12</xdr:row>
      <xdr:rowOff>47625</xdr:rowOff>
    </xdr:from>
    <xdr:to>
      <xdr:col>1</xdr:col>
      <xdr:colOff>334240</xdr:colOff>
      <xdr:row>14</xdr:row>
      <xdr:rowOff>146684</xdr:rowOff>
    </xdr:to>
    <xdr:sp macro="" textlink="">
      <xdr:nvSpPr>
        <xdr:cNvPr id="6" name="TextBox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5975268-394F-40C9-A107-7F22C4F5DE0D}"/>
            </a:ext>
          </a:extLst>
        </xdr:cNvPr>
        <xdr:cNvSpPr txBox="1"/>
      </xdr:nvSpPr>
      <xdr:spPr>
        <a:xfrm>
          <a:off x="11237622710" y="2647950"/>
          <a:ext cx="1134340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114300</xdr:colOff>
      <xdr:row>7</xdr:row>
      <xdr:rowOff>76200</xdr:rowOff>
    </xdr:from>
    <xdr:to>
      <xdr:col>0</xdr:col>
      <xdr:colOff>330303</xdr:colOff>
      <xdr:row>8</xdr:row>
      <xdr:rowOff>154845</xdr:rowOff>
    </xdr:to>
    <xdr:sp macro="" textlink="">
      <xdr:nvSpPr>
        <xdr:cNvPr id="8" name="Freeform: Shape 14">
          <a:extLst>
            <a:ext uri="{FF2B5EF4-FFF2-40B4-BE49-F238E27FC236}">
              <a16:creationId xmlns:a16="http://schemas.microsoft.com/office/drawing/2014/main" id="{1DA4677C-667F-45E0-9E95-3C9635668542}"/>
            </a:ext>
          </a:extLst>
        </xdr:cNvPr>
        <xdr:cNvSpPr/>
      </xdr:nvSpPr>
      <xdr:spPr>
        <a:xfrm>
          <a:off x="11238817272" y="1676400"/>
          <a:ext cx="216003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38103</xdr:colOff>
      <xdr:row>12</xdr:row>
      <xdr:rowOff>104775</xdr:rowOff>
    </xdr:from>
    <xdr:to>
      <xdr:col>0</xdr:col>
      <xdr:colOff>381002</xdr:colOff>
      <xdr:row>14</xdr:row>
      <xdr:rowOff>66674</xdr:rowOff>
    </xdr:to>
    <xdr:pic>
      <xdr:nvPicPr>
        <xdr:cNvPr id="9" name="גרפיקה 8" descr="שאלות קו מיתאר">
          <a:extLst>
            <a:ext uri="{FF2B5EF4-FFF2-40B4-BE49-F238E27FC236}">
              <a16:creationId xmlns:a16="http://schemas.microsoft.com/office/drawing/2014/main" id="{D5C15682-DD1C-4CE9-B4F9-421C9545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238766573" y="2705100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276228</xdr:colOff>
      <xdr:row>2</xdr:row>
      <xdr:rowOff>171450</xdr:rowOff>
    </xdr:from>
    <xdr:to>
      <xdr:col>1</xdr:col>
      <xdr:colOff>342900</xdr:colOff>
      <xdr:row>5</xdr:row>
      <xdr:rowOff>180975</xdr:rowOff>
    </xdr:to>
    <xdr:sp macro="" textlink="'סיכום חודשי'!I28">
      <xdr:nvSpPr>
        <xdr:cNvPr id="10" name="TextBox 13">
          <a:extLst>
            <a:ext uri="{FF2B5EF4-FFF2-40B4-BE49-F238E27FC236}">
              <a16:creationId xmlns:a16="http://schemas.microsoft.com/office/drawing/2014/main" id="{4D340D64-52A6-4444-A6FF-E062A43BD5B1}"/>
            </a:ext>
          </a:extLst>
        </xdr:cNvPr>
        <xdr:cNvSpPr txBox="1"/>
      </xdr:nvSpPr>
      <xdr:spPr>
        <a:xfrm>
          <a:off x="11238985650" y="742950"/>
          <a:ext cx="1257297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802C50F1-0F6C-40EB-90B7-CF3D13374386}" type="TxLink">
            <a:rPr lang="he-IL" sz="1100" b="0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r"/>
            <a:t>העסק שלי</a:t>
          </a:fld>
          <a:endParaRPr lang="en-US" b="0" i="0" u="none" strike="noStrike">
            <a:solidFill>
              <a:schemeClr val="accent5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oneCell">
    <xdr:from>
      <xdr:col>1</xdr:col>
      <xdr:colOff>1183411</xdr:colOff>
      <xdr:row>27</xdr:row>
      <xdr:rowOff>114300</xdr:rowOff>
    </xdr:from>
    <xdr:to>
      <xdr:col>9</xdr:col>
      <xdr:colOff>288066</xdr:colOff>
      <xdr:row>43</xdr:row>
      <xdr:rowOff>38099</xdr:rowOff>
    </xdr:to>
    <xdr:pic>
      <xdr:nvPicPr>
        <xdr:cNvPr id="23" name="תמונה 22">
          <a:extLst>
            <a:ext uri="{FF2B5EF4-FFF2-40B4-BE49-F238E27FC236}">
              <a16:creationId xmlns:a16="http://schemas.microsoft.com/office/drawing/2014/main" id="{9F1C124E-C30D-36BF-F54A-AE01516C2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7" t="28192" r="2748"/>
        <a:stretch/>
      </xdr:blipFill>
      <xdr:spPr>
        <a:xfrm>
          <a:off x="11231344284" y="5648325"/>
          <a:ext cx="7029455" cy="28193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1171574</xdr:colOff>
      <xdr:row>50</xdr:row>
      <xdr:rowOff>19050</xdr:rowOff>
    </xdr:from>
    <xdr:to>
      <xdr:col>9</xdr:col>
      <xdr:colOff>295274</xdr:colOff>
      <xdr:row>70</xdr:row>
      <xdr:rowOff>112306</xdr:rowOff>
    </xdr:to>
    <xdr:pic>
      <xdr:nvPicPr>
        <xdr:cNvPr id="28" name="תמונה 27">
          <a:extLst>
            <a:ext uri="{FF2B5EF4-FFF2-40B4-BE49-F238E27FC236}">
              <a16:creationId xmlns:a16="http://schemas.microsoft.com/office/drawing/2014/main" id="{D4DA5017-57F6-55F6-BC07-803F3BE9B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37076" y="9715500"/>
          <a:ext cx="7048500" cy="371275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1171575</xdr:colOff>
      <xdr:row>75</xdr:row>
      <xdr:rowOff>42847</xdr:rowOff>
    </xdr:from>
    <xdr:to>
      <xdr:col>9</xdr:col>
      <xdr:colOff>171450</xdr:colOff>
      <xdr:row>97</xdr:row>
      <xdr:rowOff>139044</xdr:rowOff>
    </xdr:to>
    <xdr:pic>
      <xdr:nvPicPr>
        <xdr:cNvPr id="32" name="תמונה 31">
          <a:extLst>
            <a:ext uri="{FF2B5EF4-FFF2-40B4-BE49-F238E27FC236}">
              <a16:creationId xmlns:a16="http://schemas.microsoft.com/office/drawing/2014/main" id="{97766D61-1FF4-4AB4-099B-4D2B2AF2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60900" y="14263672"/>
          <a:ext cx="6924675" cy="407764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1095376</xdr:colOff>
      <xdr:row>104</xdr:row>
      <xdr:rowOff>57149</xdr:rowOff>
    </xdr:from>
    <xdr:to>
      <xdr:col>9</xdr:col>
      <xdr:colOff>247435</xdr:colOff>
      <xdr:row>124</xdr:row>
      <xdr:rowOff>23438</xdr:rowOff>
    </xdr:to>
    <xdr:pic>
      <xdr:nvPicPr>
        <xdr:cNvPr id="34" name="תמונה 33">
          <a:extLst>
            <a:ext uri="{FF2B5EF4-FFF2-40B4-BE49-F238E27FC236}">
              <a16:creationId xmlns:a16="http://schemas.microsoft.com/office/drawing/2014/main" id="{C933BA30-164E-7AAE-5CE2-2601E1FCC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84915" y="19526249"/>
          <a:ext cx="7076859" cy="35857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1076326</xdr:colOff>
      <xdr:row>134</xdr:row>
      <xdr:rowOff>28575</xdr:rowOff>
    </xdr:from>
    <xdr:to>
      <xdr:col>9</xdr:col>
      <xdr:colOff>408575</xdr:colOff>
      <xdr:row>151</xdr:row>
      <xdr:rowOff>85725</xdr:rowOff>
    </xdr:to>
    <xdr:pic>
      <xdr:nvPicPr>
        <xdr:cNvPr id="36" name="תמונה 35">
          <a:extLst>
            <a:ext uri="{FF2B5EF4-FFF2-40B4-BE49-F238E27FC236}">
              <a16:creationId xmlns:a16="http://schemas.microsoft.com/office/drawing/2014/main" id="{B6D2A83A-15C6-4794-D4B6-9BFF42FB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23775" y="24926925"/>
          <a:ext cx="7257049" cy="31337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1</xdr:col>
      <xdr:colOff>1181099</xdr:colOff>
      <xdr:row>25</xdr:row>
      <xdr:rowOff>85724</xdr:rowOff>
    </xdr:from>
    <xdr:to>
      <xdr:col>4</xdr:col>
      <xdr:colOff>638174</xdr:colOff>
      <xdr:row>27</xdr:row>
      <xdr:rowOff>83774</xdr:rowOff>
    </xdr:to>
    <xdr:sp macro="" textlink="">
      <xdr:nvSpPr>
        <xdr:cNvPr id="39" name="מלבן: פינות מעוגלות 38">
          <a:extLst>
            <a:ext uri="{FF2B5EF4-FFF2-40B4-BE49-F238E27FC236}">
              <a16:creationId xmlns:a16="http://schemas.microsoft.com/office/drawing/2014/main" id="{E4C8B619-3334-A7BE-B80A-9285841AAEF6}"/>
            </a:ext>
          </a:extLst>
        </xdr:cNvPr>
        <xdr:cNvSpPr/>
      </xdr:nvSpPr>
      <xdr:spPr>
        <a:xfrm>
          <a:off x="11235804301" y="5257799"/>
          <a:ext cx="25717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דשבורד קמפיין דיגיטל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2</xdr:col>
      <xdr:colOff>30891</xdr:colOff>
      <xdr:row>47</xdr:row>
      <xdr:rowOff>171450</xdr:rowOff>
    </xdr:from>
    <xdr:to>
      <xdr:col>4</xdr:col>
      <xdr:colOff>678591</xdr:colOff>
      <xdr:row>49</xdr:row>
      <xdr:rowOff>169500</xdr:rowOff>
    </xdr:to>
    <xdr:sp macro="" textlink="">
      <xdr:nvSpPr>
        <xdr:cNvPr id="41" name="מלבן: פינות מעוגלות 40">
          <a:extLst>
            <a:ext uri="{FF2B5EF4-FFF2-40B4-BE49-F238E27FC236}">
              <a16:creationId xmlns:a16="http://schemas.microsoft.com/office/drawing/2014/main" id="{D6B49222-6258-429F-AD42-B4C79B541011}"/>
            </a:ext>
          </a:extLst>
        </xdr:cNvPr>
        <xdr:cNvSpPr/>
      </xdr:nvSpPr>
      <xdr:spPr>
        <a:xfrm>
          <a:off x="11235763884" y="9324975"/>
          <a:ext cx="25717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מערכת לניהול הזמנות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2</xdr:col>
      <xdr:colOff>28574</xdr:colOff>
      <xdr:row>72</xdr:row>
      <xdr:rowOff>133350</xdr:rowOff>
    </xdr:from>
    <xdr:to>
      <xdr:col>4</xdr:col>
      <xdr:colOff>676274</xdr:colOff>
      <xdr:row>74</xdr:row>
      <xdr:rowOff>131400</xdr:rowOff>
    </xdr:to>
    <xdr:sp macro="" textlink="">
      <xdr:nvSpPr>
        <xdr:cNvPr id="42" name="מלבן: פינות מעוגלות 41">
          <a:extLst>
            <a:ext uri="{FF2B5EF4-FFF2-40B4-BE49-F238E27FC236}">
              <a16:creationId xmlns:a16="http://schemas.microsoft.com/office/drawing/2014/main" id="{01B6A55A-CF8D-4F9B-9148-53AC92745248}"/>
            </a:ext>
          </a:extLst>
        </xdr:cNvPr>
        <xdr:cNvSpPr/>
      </xdr:nvSpPr>
      <xdr:spPr>
        <a:xfrm>
          <a:off x="11235766201" y="13811250"/>
          <a:ext cx="25717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דשבורד מעקב</a:t>
          </a:r>
          <a:r>
            <a:rPr lang="he-IL" sz="1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 </a:t>
          </a:r>
          <a:r>
            <a:rPr lang="en-US" sz="1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KPI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2</xdr:col>
      <xdr:colOff>9525</xdr:colOff>
      <xdr:row>101</xdr:row>
      <xdr:rowOff>147622</xdr:rowOff>
    </xdr:from>
    <xdr:to>
      <xdr:col>5</xdr:col>
      <xdr:colOff>152400</xdr:colOff>
      <xdr:row>103</xdr:row>
      <xdr:rowOff>145672</xdr:rowOff>
    </xdr:to>
    <xdr:sp macro="" textlink="">
      <xdr:nvSpPr>
        <xdr:cNvPr id="43" name="מלבן: פינות מעוגלות 42">
          <a:extLst>
            <a:ext uri="{FF2B5EF4-FFF2-40B4-BE49-F238E27FC236}">
              <a16:creationId xmlns:a16="http://schemas.microsoft.com/office/drawing/2014/main" id="{AF46D0FB-ABC0-4D01-812C-B4E77A8AB3DC}"/>
            </a:ext>
          </a:extLst>
        </xdr:cNvPr>
        <xdr:cNvSpPr/>
      </xdr:nvSpPr>
      <xdr:spPr>
        <a:xfrm>
          <a:off x="11235328050" y="19073797"/>
          <a:ext cx="30289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דשבורד</a:t>
          </a:r>
          <a:r>
            <a:rPr lang="he-IL" sz="1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 משימות לארגונים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1</xdr:col>
      <xdr:colOff>1076325</xdr:colOff>
      <xdr:row>132</xdr:row>
      <xdr:rowOff>28575</xdr:rowOff>
    </xdr:from>
    <xdr:to>
      <xdr:col>5</xdr:col>
      <xdr:colOff>28575</xdr:colOff>
      <xdr:row>134</xdr:row>
      <xdr:rowOff>26625</xdr:rowOff>
    </xdr:to>
    <xdr:sp macro="" textlink="">
      <xdr:nvSpPr>
        <xdr:cNvPr id="44" name="מלבן: פינות מעוגלות 43">
          <a:extLst>
            <a:ext uri="{FF2B5EF4-FFF2-40B4-BE49-F238E27FC236}">
              <a16:creationId xmlns:a16="http://schemas.microsoft.com/office/drawing/2014/main" id="{A60C090B-841F-4C95-9E20-1E95449772A8}"/>
            </a:ext>
          </a:extLst>
        </xdr:cNvPr>
        <xdr:cNvSpPr/>
      </xdr:nvSpPr>
      <xdr:spPr>
        <a:xfrm>
          <a:off x="11235451875" y="24564975"/>
          <a:ext cx="30289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ניהול פיננסי לעסק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5</xdr:col>
      <xdr:colOff>80962</xdr:colOff>
      <xdr:row>24</xdr:row>
      <xdr:rowOff>428630</xdr:rowOff>
    </xdr:from>
    <xdr:to>
      <xdr:col>5</xdr:col>
      <xdr:colOff>461962</xdr:colOff>
      <xdr:row>24</xdr:row>
      <xdr:rowOff>719141</xdr:rowOff>
    </xdr:to>
    <xdr:sp macro="" textlink="">
      <xdr:nvSpPr>
        <xdr:cNvPr id="45" name="חץ: ימינה 44">
          <a:extLst>
            <a:ext uri="{FF2B5EF4-FFF2-40B4-BE49-F238E27FC236}">
              <a16:creationId xmlns:a16="http://schemas.microsoft.com/office/drawing/2014/main" id="{4575F988-2640-A93A-90AF-E843CB25B135}"/>
            </a:ext>
          </a:extLst>
        </xdr:cNvPr>
        <xdr:cNvSpPr/>
      </xdr:nvSpPr>
      <xdr:spPr>
        <a:xfrm rot="5400000">
          <a:off x="11235063732" y="5374486"/>
          <a:ext cx="290511" cy="381000"/>
        </a:xfrm>
        <a:prstGeom prst="rightArrow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חודש" xr10:uid="{69511C94-E9B8-4F97-B8AE-F84280CC2F37}" sourceName="חודש">
  <extLst>
    <x:ext xmlns:x15="http://schemas.microsoft.com/office/spreadsheetml/2010/11/main" uri="{2F2917AC-EB37-4324-AD4E-5DD8C200BD13}">
      <x15:tableSlicerCache tableId="7" column="8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קטגוריה" xr10:uid="{7923C7C2-0F08-4D8E-A786-D10537FE5E9D}" sourceName="קטגוריה">
  <extLst>
    <x:ext xmlns:x15="http://schemas.microsoft.com/office/spreadsheetml/2010/11/main" uri="{2F2917AC-EB37-4324-AD4E-5DD8C200BD13}">
      <x15:tableSlicerCache tableId="7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סוג" xr10:uid="{2F2FA1EF-5F8A-4D0F-BD7F-E9F5215141AF}" sourceName="סוג">
  <extLst>
    <x:ext xmlns:x15="http://schemas.microsoft.com/office/spreadsheetml/2010/11/main" uri="{2F2917AC-EB37-4324-AD4E-5DD8C200BD13}">
      <x15:tableSlicerCache tableId="7" column="7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אמצעי_תשלום" xr10:uid="{B884E833-E092-4B81-AD16-8B0C14428510}" sourceName="אמצעי תשלום">
  <extLst>
    <x:ext xmlns:x15="http://schemas.microsoft.com/office/spreadsheetml/2010/11/main" uri="{2F2917AC-EB37-4324-AD4E-5DD8C200BD13}">
      <x15:tableSlicerCache tableId="7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חודש" xr10:uid="{1E30BD9B-9ACD-4544-8E0D-61A5FF88DF55}" cache="Slicer_חודש" caption="חודש" columnCount="2" style="SlicerStyleLight5" rowHeight="241300"/>
  <slicer name="קטגוריה" xr10:uid="{40D6CFD9-3CDA-4CA1-8639-ED2EFE370856}" cache="Slicer_קטגוריה" caption="קטגוריה" columnCount="2" rowHeight="241300"/>
  <slicer name="סוג" xr10:uid="{0742276F-FEC9-4DA0-B464-1964AE4DAA4B}" cache="Slicer_סוג" caption="סוג" style="SlicerStyleOther1" rowHeight="241300"/>
  <slicer name="אמצעי תשלום" xr10:uid="{A98BDAB4-149E-401F-8000-6EFF77F8EEDE}" cache="Slicer_אמצעי_תשלום" caption="אמצעי תשלום" columnCount="2" style="SlicerStyleOther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FF257B-80BF-4C94-8055-6B430A464107}" name="טבלה1" displayName="טבלה1" ref="D5:K23" headerRowDxfId="30" dataDxfId="29">
  <autoFilter ref="D5:K23" xr:uid="{914D0897-09E1-4B79-B932-F1700ACEFAB0}"/>
  <tableColumns count="8">
    <tableColumn id="1" xr3:uid="{E1F8E3C8-E4E7-4858-AD87-E5388785EA93}" name="תאריך" totalsRowLabel="סה&quot;כ" dataDxfId="28" totalsRowDxfId="27"/>
    <tableColumn id="7" xr3:uid="{785EF305-BE2A-4E83-94E4-C33795198456}" name="סוג" dataDxfId="26" totalsRowDxfId="25"/>
    <tableColumn id="2" xr3:uid="{CA5B8929-C158-456F-BC72-4C0C0CA128C3}" name="קטגוריה" dataDxfId="24" totalsRowDxfId="23"/>
    <tableColumn id="3" xr3:uid="{1F3BD869-10FE-4E48-A429-0C39427428DC}" name="תיאור" dataDxfId="22" totalsRowDxfId="21"/>
    <tableColumn id="4" xr3:uid="{092E8D07-2DB0-4942-862A-F80B192BDBF9}" name="סכום" dataDxfId="20" totalsRowDxfId="19"/>
    <tableColumn id="5" xr3:uid="{FA8CF271-07E6-4603-9603-843C71D3E091}" name="אמצעי תשלום" dataDxfId="18" totalsRowDxfId="17"/>
    <tableColumn id="6" xr3:uid="{CF9BA140-5870-4957-8B60-6940FD7E4B22}" name="הערות" dataDxfId="16" totalsRowDxfId="15"/>
    <tableColumn id="8" xr3:uid="{26DA65D6-DAA0-4889-B9EA-A419AE7C721F}" name="חודש" totalsRowFunction="count" dataDxfId="14" totalsRowDxfId="13">
      <calculatedColumnFormula>DATE(YEAR(טבלה1[[#This Row],[תאריך]]),MONTH(טבלה1[[#This Row],[תאריך]]),1)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80AA7A-BB95-455D-8274-BFDC25677A39}" name="טבלה2" displayName="טבלה2" ref="C27:E39" headerRowDxfId="12" dataDxfId="11" totalsRowDxfId="10">
  <autoFilter ref="C27:E39" xr:uid="{B4718A1A-EA4C-49BD-B080-88228522F2D3}">
    <filterColumn colId="0" hiddenButton="1"/>
    <filterColumn colId="1" hiddenButton="1"/>
    <filterColumn colId="2" hiddenButton="1"/>
  </autoFilter>
  <sortState xmlns:xlrd2="http://schemas.microsoft.com/office/spreadsheetml/2017/richdata2" ref="C28:E39">
    <sortCondition descending="1" ref="E27:E39"/>
  </sortState>
  <tableColumns count="3">
    <tableColumn id="2" xr3:uid="{400AE8DC-9E29-4846-9558-2A069D308135}" name="טבלת" totalsRowLabel="סה&quot;כ" dataDxfId="9" totalsRowDxfId="8"/>
    <tableColumn id="1" xr3:uid="{E8DDDFD1-0F28-4306-8970-962309076F90}" name="קטגוריות" dataDxfId="7"/>
    <tableColumn id="3" xr3:uid="{1B1BB0D0-6842-415F-9508-B3EFA573D8A1}" name="סוג" dataDxfId="6" totalsRowDxfId="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227180-DD0B-4493-88C7-C953A0401F8D}" name="טבלה3" displayName="טבלה3" ref="G27:G35" totalsRowShown="0" headerRowDxfId="4" dataDxfId="3">
  <autoFilter ref="G27:G35" xr:uid="{86227180-DD0B-4493-88C7-C953A0401F8D}">
    <filterColumn colId="0" hiddenButton="1"/>
  </autoFilter>
  <tableColumns count="1">
    <tableColumn id="1" xr3:uid="{A91E68D2-63F8-4DB7-87DC-8576957AB0A9}" name="אמצעי תשלום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AB93-7155-4DF8-987A-0869C94F2D5B}">
  <sheetPr>
    <tabColor theme="8"/>
  </sheetPr>
  <dimension ref="A1:R23"/>
  <sheetViews>
    <sheetView showGridLines="0" showRowColHeaders="0" rightToLeft="1" tabSelected="1" workbookViewId="0">
      <selection activeCell="H6" sqref="H6:H23"/>
    </sheetView>
  </sheetViews>
  <sheetFormatPr defaultRowHeight="15" x14ac:dyDescent="0.25"/>
  <cols>
    <col min="1" max="1" width="15.625" customWidth="1"/>
    <col min="2" max="3" width="12.625" customWidth="1"/>
    <col min="4" max="9" width="12.625" style="21" customWidth="1"/>
    <col min="10" max="10" width="15.625" style="21" customWidth="1"/>
    <col min="11" max="11" width="12.625" style="21" customWidth="1"/>
    <col min="12" max="15" width="12.625" customWidth="1"/>
    <col min="16" max="16" width="12.25" customWidth="1"/>
    <col min="17" max="17" width="18.625" customWidth="1"/>
  </cols>
  <sheetData>
    <row r="1" spans="1:18" ht="18" customHeight="1" x14ac:dyDescent="0.25"/>
    <row r="2" spans="1:18" ht="27" customHeight="1" x14ac:dyDescent="0.2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5" spans="1:18" x14ac:dyDescent="0.25">
      <c r="D5" s="20" t="s">
        <v>6</v>
      </c>
      <c r="E5" s="20" t="s">
        <v>38</v>
      </c>
      <c r="F5" s="21" t="s">
        <v>7</v>
      </c>
      <c r="G5" s="21" t="s">
        <v>9</v>
      </c>
      <c r="H5" s="22" t="s">
        <v>8</v>
      </c>
      <c r="I5" s="21" t="s">
        <v>10</v>
      </c>
      <c r="J5" s="21" t="s">
        <v>11</v>
      </c>
      <c r="K5" s="27" t="s">
        <v>50</v>
      </c>
    </row>
    <row r="6" spans="1:18" ht="17.25" x14ac:dyDescent="0.25">
      <c r="D6" s="20">
        <v>45658</v>
      </c>
      <c r="E6" s="20" t="s">
        <v>39</v>
      </c>
      <c r="F6" s="21" t="s">
        <v>15</v>
      </c>
      <c r="H6" s="22">
        <v>15000</v>
      </c>
      <c r="I6" s="21" t="s">
        <v>22</v>
      </c>
      <c r="J6" s="21" t="s">
        <v>27</v>
      </c>
      <c r="K6" s="26">
        <f>DATE(YEAR(טבלה1[[#This Row],[תאריך]]),MONTH(טבלה1[[#This Row],[תאריך]]),1)</f>
        <v>45658</v>
      </c>
      <c r="R6" s="1"/>
    </row>
    <row r="7" spans="1:18" ht="17.25" x14ac:dyDescent="0.25">
      <c r="D7" s="20">
        <v>45658</v>
      </c>
      <c r="E7" s="20" t="s">
        <v>39</v>
      </c>
      <c r="F7" s="21" t="s">
        <v>17</v>
      </c>
      <c r="G7" s="21" t="s">
        <v>28</v>
      </c>
      <c r="H7" s="22">
        <v>2500</v>
      </c>
      <c r="I7" s="21" t="s">
        <v>23</v>
      </c>
      <c r="K7" s="26">
        <f>DATE(YEAR(טבלה1[[#This Row],[תאריך]]),MONTH(טבלה1[[#This Row],[תאריך]]),1)</f>
        <v>45658</v>
      </c>
      <c r="R7" s="1"/>
    </row>
    <row r="8" spans="1:18" ht="17.25" x14ac:dyDescent="0.25">
      <c r="D8" s="20">
        <v>45667</v>
      </c>
      <c r="E8" s="20" t="s">
        <v>39</v>
      </c>
      <c r="F8" s="21" t="s">
        <v>16</v>
      </c>
      <c r="G8" s="21" t="s">
        <v>24</v>
      </c>
      <c r="H8" s="22">
        <v>6500</v>
      </c>
      <c r="I8" s="21" t="s">
        <v>25</v>
      </c>
      <c r="J8" s="25">
        <v>45627</v>
      </c>
      <c r="K8" s="26">
        <f>DATE(YEAR(טבלה1[[#This Row],[תאריך]]),MONTH(טבלה1[[#This Row],[תאריך]]),1)</f>
        <v>45658</v>
      </c>
      <c r="R8" s="1"/>
    </row>
    <row r="9" spans="1:18" ht="17.25" x14ac:dyDescent="0.25">
      <c r="D9" s="20">
        <v>45667</v>
      </c>
      <c r="E9" s="20" t="s">
        <v>39</v>
      </c>
      <c r="F9" s="21" t="s">
        <v>16</v>
      </c>
      <c r="G9" s="21" t="s">
        <v>26</v>
      </c>
      <c r="H9" s="22">
        <v>7500</v>
      </c>
      <c r="I9" s="21" t="s">
        <v>25</v>
      </c>
      <c r="J9" s="25">
        <v>45627</v>
      </c>
      <c r="K9" s="26">
        <f>DATE(YEAR(טבלה1[[#This Row],[תאריך]]),MONTH(טבלה1[[#This Row],[תאריך]]),1)</f>
        <v>45658</v>
      </c>
      <c r="R9" s="1"/>
    </row>
    <row r="10" spans="1:18" ht="17.25" x14ac:dyDescent="0.25">
      <c r="D10" s="23">
        <v>45667</v>
      </c>
      <c r="E10" s="20" t="s">
        <v>41</v>
      </c>
      <c r="F10" s="21" t="s">
        <v>42</v>
      </c>
      <c r="G10" s="24"/>
      <c r="H10" s="22">
        <v>15000</v>
      </c>
      <c r="I10" s="21" t="s">
        <v>23</v>
      </c>
      <c r="K10" s="26">
        <f>DATE(YEAR(טבלה1[[#This Row],[תאריך]]),MONTH(טבלה1[[#This Row],[תאריך]]),1)</f>
        <v>45658</v>
      </c>
      <c r="R10" s="1"/>
    </row>
    <row r="11" spans="1:18" ht="17.25" x14ac:dyDescent="0.25">
      <c r="D11" s="20">
        <v>45667</v>
      </c>
      <c r="E11" s="20" t="s">
        <v>41</v>
      </c>
      <c r="F11" s="21" t="s">
        <v>43</v>
      </c>
      <c r="H11" s="22">
        <v>400</v>
      </c>
      <c r="I11" s="21" t="s">
        <v>48</v>
      </c>
      <c r="K11" s="26">
        <f>DATE(YEAR(טבלה1[[#This Row],[תאריך]]),MONTH(טבלה1[[#This Row],[תאריך]]),1)</f>
        <v>45658</v>
      </c>
      <c r="R11" s="1"/>
    </row>
    <row r="12" spans="1:18" x14ac:dyDescent="0.25">
      <c r="D12" s="20">
        <v>45669</v>
      </c>
      <c r="E12" s="20" t="s">
        <v>41</v>
      </c>
      <c r="F12" s="21" t="s">
        <v>42</v>
      </c>
      <c r="H12" s="22">
        <v>18000</v>
      </c>
      <c r="I12" s="21" t="s">
        <v>25</v>
      </c>
      <c r="K12" s="26">
        <f>DATE(YEAR(טבלה1[[#This Row],[תאריך]]),MONTH(טבלה1[[#This Row],[תאריך]]),1)</f>
        <v>45658</v>
      </c>
      <c r="L12" s="3"/>
    </row>
    <row r="13" spans="1:18" x14ac:dyDescent="0.25">
      <c r="D13" s="20">
        <v>45672</v>
      </c>
      <c r="E13" s="20" t="s">
        <v>39</v>
      </c>
      <c r="F13" s="21" t="s">
        <v>20</v>
      </c>
      <c r="G13" s="21" t="s">
        <v>51</v>
      </c>
      <c r="H13" s="22">
        <v>12000</v>
      </c>
      <c r="I13" s="21" t="s">
        <v>23</v>
      </c>
      <c r="K13" s="26">
        <f>DATE(YEAR(טבלה1[[#This Row],[תאריך]]),MONTH(טבלה1[[#This Row],[תאריך]]),1)</f>
        <v>45658</v>
      </c>
      <c r="L13" s="3"/>
    </row>
    <row r="14" spans="1:18" x14ac:dyDescent="0.25">
      <c r="D14" s="20">
        <f>EDATE(D13,1)</f>
        <v>45703</v>
      </c>
      <c r="E14" s="20" t="s">
        <v>39</v>
      </c>
      <c r="F14" s="21" t="s">
        <v>15</v>
      </c>
      <c r="H14" s="22">
        <v>17000</v>
      </c>
      <c r="I14" s="21" t="s">
        <v>22</v>
      </c>
      <c r="J14" s="21" t="s">
        <v>27</v>
      </c>
      <c r="K14" s="26">
        <f>DATE(YEAR(טבלה1[[#This Row],[תאריך]]),MONTH(טבלה1[[#This Row],[תאריך]]),1)</f>
        <v>45689</v>
      </c>
    </row>
    <row r="15" spans="1:18" x14ac:dyDescent="0.25">
      <c r="D15" s="20">
        <v>45689</v>
      </c>
      <c r="E15" s="20" t="s">
        <v>39</v>
      </c>
      <c r="F15" s="21" t="s">
        <v>17</v>
      </c>
      <c r="G15" s="21" t="s">
        <v>28</v>
      </c>
      <c r="H15" s="22">
        <v>2500</v>
      </c>
      <c r="I15" s="21" t="s">
        <v>23</v>
      </c>
      <c r="K15" s="26">
        <f>DATE(YEAR(טבלה1[[#This Row],[תאריך]]),MONTH(טבלה1[[#This Row],[תאריך]]),1)</f>
        <v>45689</v>
      </c>
    </row>
    <row r="16" spans="1:18" x14ac:dyDescent="0.25">
      <c r="D16" s="20">
        <v>45698</v>
      </c>
      <c r="E16" s="20" t="s">
        <v>39</v>
      </c>
      <c r="F16" s="21" t="s">
        <v>16</v>
      </c>
      <c r="G16" s="21" t="s">
        <v>24</v>
      </c>
      <c r="H16" s="22">
        <v>6500</v>
      </c>
      <c r="I16" s="21" t="s">
        <v>25</v>
      </c>
      <c r="J16" s="25">
        <v>45658</v>
      </c>
      <c r="K16" s="26">
        <f>DATE(YEAR(טבלה1[[#This Row],[תאריך]]),MONTH(טבלה1[[#This Row],[תאריך]]),1)</f>
        <v>45689</v>
      </c>
    </row>
    <row r="17" spans="4:11" x14ac:dyDescent="0.25">
      <c r="D17" s="20">
        <v>45698</v>
      </c>
      <c r="E17" s="20" t="s">
        <v>39</v>
      </c>
      <c r="F17" s="21" t="s">
        <v>16</v>
      </c>
      <c r="G17" s="21" t="s">
        <v>26</v>
      </c>
      <c r="H17" s="22">
        <v>7500</v>
      </c>
      <c r="I17" s="21" t="s">
        <v>25</v>
      </c>
      <c r="J17" s="25">
        <v>45658</v>
      </c>
      <c r="K17" s="26">
        <f>DATE(YEAR(טבלה1[[#This Row],[תאריך]]),MONTH(טבלה1[[#This Row],[תאריך]]),1)</f>
        <v>45689</v>
      </c>
    </row>
    <row r="18" spans="4:11" x14ac:dyDescent="0.25">
      <c r="D18" s="23">
        <v>45698</v>
      </c>
      <c r="E18" s="20" t="s">
        <v>41</v>
      </c>
      <c r="F18" s="21" t="s">
        <v>42</v>
      </c>
      <c r="G18" s="24"/>
      <c r="H18" s="22">
        <v>22000</v>
      </c>
      <c r="I18" s="21" t="s">
        <v>23</v>
      </c>
      <c r="K18" s="26">
        <f>DATE(YEAR(טבלה1[[#This Row],[תאריך]]),MONTH(טבלה1[[#This Row],[תאריך]]),1)</f>
        <v>45689</v>
      </c>
    </row>
    <row r="19" spans="4:11" x14ac:dyDescent="0.25">
      <c r="D19" s="20">
        <v>45698</v>
      </c>
      <c r="E19" s="20" t="s">
        <v>41</v>
      </c>
      <c r="F19" s="21" t="s">
        <v>43</v>
      </c>
      <c r="H19" s="22">
        <v>400</v>
      </c>
      <c r="I19" s="21" t="s">
        <v>48</v>
      </c>
      <c r="K19" s="26">
        <f>DATE(YEAR(טבלה1[[#This Row],[תאריך]]),MONTH(טבלה1[[#This Row],[תאריך]]),1)</f>
        <v>45689</v>
      </c>
    </row>
    <row r="20" spans="4:11" x14ac:dyDescent="0.25">
      <c r="D20" s="20">
        <v>45700</v>
      </c>
      <c r="E20" s="20" t="s">
        <v>41</v>
      </c>
      <c r="F20" s="21" t="s">
        <v>42</v>
      </c>
      <c r="H20" s="22">
        <v>7000</v>
      </c>
      <c r="I20" s="21" t="s">
        <v>25</v>
      </c>
      <c r="K20" s="26">
        <f>DATE(YEAR(טבלה1[[#This Row],[תאריך]]),MONTH(טבלה1[[#This Row],[תאריך]]),1)</f>
        <v>45689</v>
      </c>
    </row>
    <row r="21" spans="4:11" x14ac:dyDescent="0.25">
      <c r="D21" s="20">
        <v>45701</v>
      </c>
      <c r="E21" s="20" t="s">
        <v>41</v>
      </c>
      <c r="F21" s="21" t="s">
        <v>44</v>
      </c>
      <c r="H21" s="22">
        <v>750</v>
      </c>
      <c r="I21" s="21" t="s">
        <v>47</v>
      </c>
      <c r="K21" s="26">
        <f>DATE(YEAR(טבלה1[[#This Row],[תאריך]]),MONTH(טבלה1[[#This Row],[תאריך]]),1)</f>
        <v>45689</v>
      </c>
    </row>
    <row r="22" spans="4:11" x14ac:dyDescent="0.25">
      <c r="D22" s="20">
        <v>45703</v>
      </c>
      <c r="E22" s="20" t="s">
        <v>39</v>
      </c>
      <c r="F22" s="21" t="s">
        <v>18</v>
      </c>
      <c r="H22" s="22">
        <v>500</v>
      </c>
      <c r="I22" s="21" t="s">
        <v>23</v>
      </c>
      <c r="K22" s="26">
        <f>DATE(YEAR(טבלה1[[#This Row],[תאריך]]),MONTH(טבלה1[[#This Row],[תאריך]]),1)</f>
        <v>45689</v>
      </c>
    </row>
    <row r="23" spans="4:11" x14ac:dyDescent="0.25">
      <c r="D23" s="20">
        <v>45731</v>
      </c>
      <c r="E23" s="20" t="s">
        <v>41</v>
      </c>
      <c r="F23" s="21" t="s">
        <v>42</v>
      </c>
      <c r="H23" s="22">
        <v>5000</v>
      </c>
      <c r="I23" s="21" t="s">
        <v>23</v>
      </c>
      <c r="K23" s="26">
        <f>DATE(YEAR(טבלה1[[#This Row],[תאריך]]),MONTH(טבלה1[[#This Row],[תאריך]]),1)</f>
        <v>45717</v>
      </c>
    </row>
  </sheetData>
  <mergeCells count="1">
    <mergeCell ref="A2:O2"/>
  </mergeCells>
  <dataValidations count="1">
    <dataValidation type="list" allowBlank="1" showInputMessage="1" showErrorMessage="1" sqref="E6:E23" xr:uid="{D18F0161-1AE8-4DFC-B479-A4BD85285A97}">
      <formula1>"הכנסה,הוצאה"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6B9296-68F7-4919-9115-A6D379A073EE}">
          <x14:formula1>
            <xm:f>'סיכום חודשי'!$D$28:$D$39</xm:f>
          </x14:formula1>
          <xm:sqref>F6:F23</xm:sqref>
        </x14:dataValidation>
        <x14:dataValidation type="list" allowBlank="1" showInputMessage="1" showErrorMessage="1" xr:uid="{DD2E6C0E-004D-4F83-8C5A-F7323518E6C8}">
          <x14:formula1>
            <xm:f>'סיכום חודשי'!$G$28:$G$34</xm:f>
          </x14:formula1>
          <xm:sqref>I6:I23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7731-58DC-4C5A-A46B-FCD1A0EC2C46}">
  <sheetPr>
    <tabColor theme="8"/>
  </sheetPr>
  <dimension ref="A1:P39"/>
  <sheetViews>
    <sheetView showGridLines="0" showRowColHeaders="0" rightToLeft="1" workbookViewId="0">
      <selection activeCell="B8" sqref="B8"/>
    </sheetView>
  </sheetViews>
  <sheetFormatPr defaultRowHeight="15" x14ac:dyDescent="0.25"/>
  <cols>
    <col min="1" max="2" width="15.625" customWidth="1"/>
    <col min="3" max="3" width="12.625" customWidth="1"/>
    <col min="4" max="10" width="12.625" style="21" customWidth="1"/>
    <col min="11" max="15" width="12.625" customWidth="1"/>
    <col min="16" max="16" width="18.625" customWidth="1"/>
  </cols>
  <sheetData>
    <row r="1" spans="1:16" ht="18" customHeight="1" x14ac:dyDescent="0.25"/>
    <row r="2" spans="1:16" ht="27" customHeight="1" x14ac:dyDescent="0.2">
      <c r="A2" s="60" t="s">
        <v>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5" spans="1:16" x14ac:dyDescent="0.25">
      <c r="C5" s="49">
        <v>2025</v>
      </c>
      <c r="D5" s="40">
        <f>DATE(C5,MONTH(1),1)</f>
        <v>45658</v>
      </c>
      <c r="E5" s="41">
        <f>EDATE(D5,1)</f>
        <v>45689</v>
      </c>
      <c r="F5" s="41">
        <f t="shared" ref="F5:O5" si="0">EDATE(E5,1)</f>
        <v>45717</v>
      </c>
      <c r="G5" s="41">
        <f t="shared" si="0"/>
        <v>45748</v>
      </c>
      <c r="H5" s="41">
        <f t="shared" si="0"/>
        <v>45778</v>
      </c>
      <c r="I5" s="41">
        <f t="shared" si="0"/>
        <v>45809</v>
      </c>
      <c r="J5" s="41">
        <f t="shared" si="0"/>
        <v>45839</v>
      </c>
      <c r="K5" s="41">
        <f t="shared" si="0"/>
        <v>45870</v>
      </c>
      <c r="L5" s="41">
        <f t="shared" si="0"/>
        <v>45901</v>
      </c>
      <c r="M5" s="41">
        <f t="shared" si="0"/>
        <v>45931</v>
      </c>
      <c r="N5" s="41">
        <f t="shared" si="0"/>
        <v>45962</v>
      </c>
      <c r="O5" s="41">
        <f t="shared" si="0"/>
        <v>45992</v>
      </c>
      <c r="P5" s="42" t="s">
        <v>55</v>
      </c>
    </row>
    <row r="7" spans="1:16" x14ac:dyDescent="0.25">
      <c r="C7" s="43" t="s">
        <v>52</v>
      </c>
      <c r="D7" s="44">
        <f t="shared" ref="D7:O7" si="1">SUM(D8:D10)</f>
        <v>33400</v>
      </c>
      <c r="E7" s="44">
        <f t="shared" si="1"/>
        <v>30150</v>
      </c>
      <c r="F7" s="44">
        <f t="shared" si="1"/>
        <v>5000</v>
      </c>
      <c r="G7" s="44">
        <f t="shared" si="1"/>
        <v>0</v>
      </c>
      <c r="H7" s="44">
        <f t="shared" si="1"/>
        <v>0</v>
      </c>
      <c r="I7" s="44">
        <f t="shared" si="1"/>
        <v>0</v>
      </c>
      <c r="J7" s="44">
        <f t="shared" si="1"/>
        <v>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0</v>
      </c>
      <c r="P7" s="45">
        <f>SUM(D7:O7)</f>
        <v>68550</v>
      </c>
    </row>
    <row r="8" spans="1:16" x14ac:dyDescent="0.25">
      <c r="C8" s="28" t="str" cm="1">
        <f t="array" ref="C8:C10">_xlfn._xlws.FILTER(טבלה2[קטגוריות],טבלה2[סוג]="הכנסה")</f>
        <v>מכירה</v>
      </c>
      <c r="D8" s="30">
        <f>SUMIFS(טבלה1[סכום],טבלה1[קטגוריה],'סיכום חודשי'!$C8,טבלה1[חודש],'סיכום חודשי'!D$5)</f>
        <v>33000</v>
      </c>
      <c r="E8" s="30">
        <f>SUMIFS(טבלה1[סכום],טבלה1[קטגוריה],'סיכום חודשי'!$C8,טבלה1[חודש],'סיכום חודשי'!E$5)</f>
        <v>29000</v>
      </c>
      <c r="F8" s="30">
        <f>SUMIFS(טבלה1[סכום],טבלה1[קטגוריה],'סיכום חודשי'!$C8,טבלה1[חודש],'סיכום חודשי'!F$5)</f>
        <v>5000</v>
      </c>
      <c r="G8" s="30">
        <f>SUMIFS(טבלה1[סכום],טבלה1[קטגוריה],'סיכום חודשי'!$C8,טבלה1[חודש],'סיכום חודשי'!G$5)</f>
        <v>0</v>
      </c>
      <c r="H8" s="30">
        <f>SUMIFS(טבלה1[סכום],טבלה1[קטגוריה],'סיכום חודשי'!$C8,טבלה1[חודש],'סיכום חודשי'!H$5)</f>
        <v>0</v>
      </c>
      <c r="I8" s="30">
        <f>SUMIFS(טבלה1[סכום],טבלה1[קטגוריה],'סיכום חודשי'!$C8,טבלה1[חודש],'סיכום חודשי'!I$5)</f>
        <v>0</v>
      </c>
      <c r="J8" s="30">
        <f>SUMIFS(טבלה1[סכום],טבלה1[קטגוריה],'סיכום חודשי'!$C8,טבלה1[חודש],'סיכום חודשי'!J$5)</f>
        <v>0</v>
      </c>
      <c r="K8" s="30">
        <f>SUMIFS(טבלה1[סכום],טבלה1[קטגוריה],'סיכום חודשי'!$C8,טבלה1[חודש],'סיכום חודשי'!K$5)</f>
        <v>0</v>
      </c>
      <c r="L8" s="30">
        <f>SUMIFS(טבלה1[סכום],טבלה1[קטגוריה],'סיכום חודשי'!$C8,טבלה1[חודש],'סיכום חודשי'!L$5)</f>
        <v>0</v>
      </c>
      <c r="M8" s="30">
        <f>SUMIFS(טבלה1[סכום],טבלה1[קטגוריה],'סיכום חודשי'!$C8,טבלה1[חודש],'סיכום חודשי'!M$5)</f>
        <v>0</v>
      </c>
      <c r="N8" s="30">
        <f>SUMIFS(טבלה1[סכום],טבלה1[קטגוריה],'סיכום חודשי'!$C8,טבלה1[חודש],'סיכום חודשי'!N$5)</f>
        <v>0</v>
      </c>
      <c r="O8" s="30">
        <f>SUMIFS(טבלה1[סכום],טבלה1[קטגוריה],'סיכום חודשי'!$C8,טבלה1[חודש],'סיכום חודשי'!O$5)</f>
        <v>0</v>
      </c>
      <c r="P8" s="31">
        <f t="shared" ref="P8:P20" si="2">SUM(D8:O8)</f>
        <v>67000</v>
      </c>
    </row>
    <row r="9" spans="1:16" x14ac:dyDescent="0.25">
      <c r="C9" s="28" t="str">
        <v>השכרה</v>
      </c>
      <c r="D9" s="30">
        <f>SUMIFS(טבלה1[סכום],טבלה1[קטגוריה],'סיכום חודשי'!$C9,טבלה1[חודש],'סיכום חודשי'!D$5)</f>
        <v>400</v>
      </c>
      <c r="E9" s="30">
        <f>SUMIFS(טבלה1[סכום],טבלה1[קטגוריה],'סיכום חודשי'!$C9,טבלה1[חודש],'סיכום חודשי'!E$5)</f>
        <v>400</v>
      </c>
      <c r="F9" s="30">
        <f>SUMIFS(טבלה1[סכום],טבלה1[קטגוריה],'סיכום חודשי'!$C9,טבלה1[חודש],'סיכום חודשי'!F$5)</f>
        <v>0</v>
      </c>
      <c r="G9" s="30">
        <f>SUMIFS(טבלה1[סכום],טבלה1[קטגוריה],'סיכום חודשי'!$C9,טבלה1[חודש],'סיכום חודשי'!G$5)</f>
        <v>0</v>
      </c>
      <c r="H9" s="30">
        <f>SUMIFS(טבלה1[סכום],טבלה1[קטגוריה],'סיכום חודשי'!$C9,טבלה1[חודש],'סיכום חודשי'!H$5)</f>
        <v>0</v>
      </c>
      <c r="I9" s="30">
        <f>SUMIFS(טבלה1[סכום],טבלה1[קטגוריה],'סיכום חודשי'!$C9,טבלה1[חודש],'סיכום חודשי'!I$5)</f>
        <v>0</v>
      </c>
      <c r="J9" s="30">
        <f>SUMIFS(טבלה1[סכום],טבלה1[קטגוריה],'סיכום חודשי'!$C9,טבלה1[חודש],'סיכום חודשי'!J$5)</f>
        <v>0</v>
      </c>
      <c r="K9" s="30">
        <f>SUMIFS(טבלה1[סכום],טבלה1[קטגוריה],'סיכום חודשי'!$C9,טבלה1[חודש],'סיכום חודשי'!K$5)</f>
        <v>0</v>
      </c>
      <c r="L9" s="30">
        <f>SUMIFS(טבלה1[סכום],טבלה1[קטגוריה],'סיכום חודשי'!$C9,טבלה1[חודש],'סיכום חודשי'!L$5)</f>
        <v>0</v>
      </c>
      <c r="M9" s="30">
        <f>SUMIFS(טבלה1[סכום],טבלה1[קטגוריה],'סיכום חודשי'!$C9,טבלה1[חודש],'סיכום חודשי'!M$5)</f>
        <v>0</v>
      </c>
      <c r="N9" s="30">
        <f>SUMIFS(טבלה1[סכום],טבלה1[קטגוריה],'סיכום חודשי'!$C9,טבלה1[חודש],'סיכום חודשי'!N$5)</f>
        <v>0</v>
      </c>
      <c r="O9" s="30">
        <f>SUMIFS(טבלה1[סכום],טבלה1[קטגוריה],'סיכום חודשי'!$C9,טבלה1[חודש],'סיכום חודשי'!O$5)</f>
        <v>0</v>
      </c>
      <c r="P9" s="31">
        <f t="shared" si="2"/>
        <v>800</v>
      </c>
    </row>
    <row r="10" spans="1:16" x14ac:dyDescent="0.25">
      <c r="C10" s="28" t="str">
        <v>שירות</v>
      </c>
      <c r="D10" s="30">
        <f>SUMIFS(טבלה1[סכום],טבלה1[קטגוריה],'סיכום חודשי'!$C10,טבלה1[חודש],'סיכום חודשי'!D$5)</f>
        <v>0</v>
      </c>
      <c r="E10" s="30">
        <f>SUMIFS(טבלה1[סכום],טבלה1[קטגוריה],'סיכום חודשי'!$C10,טבלה1[חודש],'סיכום חודשי'!E$5)</f>
        <v>750</v>
      </c>
      <c r="F10" s="30">
        <f>SUMIFS(טבלה1[סכום],טבלה1[קטגוריה],'סיכום חודשי'!$C10,טבלה1[חודש],'סיכום חודשי'!F$5)</f>
        <v>0</v>
      </c>
      <c r="G10" s="30">
        <f>SUMIFS(טבלה1[סכום],טבלה1[קטגוריה],'סיכום חודשי'!$C10,טבלה1[חודש],'סיכום חודשי'!G$5)</f>
        <v>0</v>
      </c>
      <c r="H10" s="30">
        <f>SUMIFS(טבלה1[סכום],טבלה1[קטגוריה],'סיכום חודשי'!$C10,טבלה1[חודש],'סיכום חודשי'!H$5)</f>
        <v>0</v>
      </c>
      <c r="I10" s="30">
        <f>SUMIFS(טבלה1[סכום],טבלה1[קטגוריה],'סיכום חודשי'!$C10,טבלה1[חודש],'סיכום חודשי'!I$5)</f>
        <v>0</v>
      </c>
      <c r="J10" s="30">
        <f>SUMIFS(טבלה1[סכום],טבלה1[קטגוריה],'סיכום חודשי'!$C10,טבלה1[חודש],'סיכום חודשי'!J$5)</f>
        <v>0</v>
      </c>
      <c r="K10" s="30">
        <f>SUMIFS(טבלה1[סכום],טבלה1[קטגוריה],'סיכום חודשי'!$C10,טבלה1[חודש],'סיכום חודשי'!K$5)</f>
        <v>0</v>
      </c>
      <c r="L10" s="30">
        <f>SUMIFS(טבלה1[סכום],טבלה1[קטגוריה],'סיכום חודשי'!$C10,טבלה1[חודש],'סיכום חודשי'!L$5)</f>
        <v>0</v>
      </c>
      <c r="M10" s="30">
        <f>SUMIFS(טבלה1[סכום],טבלה1[קטגוריה],'סיכום חודשי'!$C10,טבלה1[חודש],'סיכום חודשי'!M$5)</f>
        <v>0</v>
      </c>
      <c r="N10" s="30">
        <f>SUMIFS(טבלה1[סכום],טבלה1[קטגוריה],'סיכום חודשי'!$C10,טבלה1[חודש],'סיכום חודשי'!N$5)</f>
        <v>0</v>
      </c>
      <c r="O10" s="30">
        <f>SUMIFS(טבלה1[סכום],טבלה1[קטגוריה],'סיכום חודשי'!$C10,טבלה1[חודש],'סיכום חודשי'!O$5)</f>
        <v>0</v>
      </c>
      <c r="P10" s="31">
        <f t="shared" si="2"/>
        <v>750</v>
      </c>
    </row>
    <row r="11" spans="1:16" x14ac:dyDescent="0.25">
      <c r="C11" s="46" t="s">
        <v>53</v>
      </c>
      <c r="D11" s="47">
        <f t="shared" ref="D11:O11" si="3">SUM(D12:D20)</f>
        <v>43500</v>
      </c>
      <c r="E11" s="47">
        <f t="shared" si="3"/>
        <v>34000</v>
      </c>
      <c r="F11" s="47">
        <f t="shared" si="3"/>
        <v>0</v>
      </c>
      <c r="G11" s="47">
        <f t="shared" si="3"/>
        <v>0</v>
      </c>
      <c r="H11" s="47">
        <f t="shared" si="3"/>
        <v>0</v>
      </c>
      <c r="I11" s="47">
        <f t="shared" si="3"/>
        <v>0</v>
      </c>
      <c r="J11" s="47">
        <f t="shared" si="3"/>
        <v>0</v>
      </c>
      <c r="K11" s="47">
        <f t="shared" si="3"/>
        <v>0</v>
      </c>
      <c r="L11" s="47">
        <f t="shared" si="3"/>
        <v>0</v>
      </c>
      <c r="M11" s="47">
        <f t="shared" si="3"/>
        <v>0</v>
      </c>
      <c r="N11" s="47">
        <f t="shared" si="3"/>
        <v>0</v>
      </c>
      <c r="O11" s="47">
        <f t="shared" si="3"/>
        <v>0</v>
      </c>
      <c r="P11" s="48">
        <f>SUM(D11:O11)</f>
        <v>77500</v>
      </c>
    </row>
    <row r="12" spans="1:16" x14ac:dyDescent="0.25">
      <c r="C12" s="28" t="str" cm="1">
        <f t="array" ref="C12:C20">_xlfn._xlws.FILTER(טבלה2[קטגוריות],טבלה2[סוג]="הוצאה")</f>
        <v>ספקים</v>
      </c>
      <c r="D12" s="30">
        <f>SUMIFS(טבלה1[סכום],טבלה1[קטגוריה],'סיכום חודשי'!$C12,טבלה1[חודש],'סיכום חודשי'!D$5)</f>
        <v>15000</v>
      </c>
      <c r="E12" s="30">
        <f>SUMIFS(טבלה1[סכום],טבלה1[קטגוריה],'סיכום חודשי'!$C12,טבלה1[חודש],'סיכום חודשי'!E$5)</f>
        <v>17000</v>
      </c>
      <c r="F12" s="30">
        <f>SUMIFS(טבלה1[סכום],טבלה1[קטגוריה],'סיכום חודשי'!$C12,טבלה1[חודש],'סיכום חודשי'!F$5)</f>
        <v>0</v>
      </c>
      <c r="G12" s="30">
        <f>SUMIFS(טבלה1[סכום],טבלה1[קטגוריה],'סיכום חודשי'!$C12,טבלה1[חודש],'סיכום חודשי'!G$5)</f>
        <v>0</v>
      </c>
      <c r="H12" s="30">
        <f>SUMIFS(טבלה1[סכום],טבלה1[קטגוריה],'סיכום חודשי'!$C12,טבלה1[חודש],'סיכום חודשי'!H$5)</f>
        <v>0</v>
      </c>
      <c r="I12" s="30">
        <f>SUMIFS(טבלה1[סכום],טבלה1[קטגוריה],'סיכום חודשי'!$C12,טבלה1[חודש],'סיכום חודשי'!I$5)</f>
        <v>0</v>
      </c>
      <c r="J12" s="30">
        <f>SUMIFS(טבלה1[סכום],טבלה1[קטגוריה],'סיכום חודשי'!$C12,טבלה1[חודש],'סיכום חודשי'!J$5)</f>
        <v>0</v>
      </c>
      <c r="K12" s="30">
        <f>SUMIFS(טבלה1[סכום],טבלה1[קטגוריה],'סיכום חודשי'!$C12,טבלה1[חודש],'סיכום חודשי'!K$5)</f>
        <v>0</v>
      </c>
      <c r="L12" s="30">
        <f>SUMIFS(טבלה1[סכום],טבלה1[קטגוריה],'סיכום חודשי'!$C12,טבלה1[חודש],'סיכום חודשי'!L$5)</f>
        <v>0</v>
      </c>
      <c r="M12" s="30">
        <f>SUMIFS(טבלה1[סכום],טבלה1[קטגוריה],'סיכום חודשי'!$C12,טבלה1[חודש],'סיכום חודשי'!M$5)</f>
        <v>0</v>
      </c>
      <c r="N12" s="30">
        <f>SUMIFS(טבלה1[סכום],טבלה1[קטגוריה],'סיכום חודשי'!$C12,טבלה1[חודש],'סיכום חודשי'!N$5)</f>
        <v>0</v>
      </c>
      <c r="O12" s="30">
        <f>SUMIFS(טבלה1[סכום],טבלה1[קטגוריה],'סיכום חודשי'!$C12,טבלה1[חודש],'סיכום חודשי'!O$5)</f>
        <v>0</v>
      </c>
      <c r="P12" s="31">
        <f t="shared" si="2"/>
        <v>32000</v>
      </c>
    </row>
    <row r="13" spans="1:16" x14ac:dyDescent="0.25">
      <c r="C13" s="28" t="str">
        <v>שכר עובדים</v>
      </c>
      <c r="D13" s="30">
        <f>SUMIFS(טבלה1[סכום],טבלה1[קטגוריה],'סיכום חודשי'!$C13,טבלה1[חודש],'סיכום חודשי'!D$5)</f>
        <v>14000</v>
      </c>
      <c r="E13" s="30">
        <f>SUMIFS(טבלה1[סכום],טבלה1[קטגוריה],'סיכום חודשי'!$C13,טבלה1[חודש],'סיכום חודשי'!E$5)</f>
        <v>14000</v>
      </c>
      <c r="F13" s="30">
        <f>SUMIFS(טבלה1[סכום],טבלה1[קטגוריה],'סיכום חודשי'!$C13,טבלה1[חודש],'סיכום חודשי'!F$5)</f>
        <v>0</v>
      </c>
      <c r="G13" s="30">
        <f>SUMIFS(טבלה1[סכום],טבלה1[קטגוריה],'סיכום חודשי'!$C13,טבלה1[חודש],'סיכום חודשי'!G$5)</f>
        <v>0</v>
      </c>
      <c r="H13" s="30">
        <f>SUMIFS(טבלה1[סכום],טבלה1[קטגוריה],'סיכום חודשי'!$C13,טבלה1[חודש],'סיכום חודשי'!H$5)</f>
        <v>0</v>
      </c>
      <c r="I13" s="30">
        <f>SUMIFS(טבלה1[סכום],טבלה1[קטגוריה],'סיכום חודשי'!$C13,טבלה1[חודש],'סיכום חודשי'!I$5)</f>
        <v>0</v>
      </c>
      <c r="J13" s="30">
        <f>SUMIFS(טבלה1[סכום],טבלה1[קטגוריה],'סיכום חודשי'!$C13,טבלה1[חודש],'סיכום חודשי'!J$5)</f>
        <v>0</v>
      </c>
      <c r="K13" s="30">
        <f>SUMIFS(טבלה1[סכום],טבלה1[קטגוריה],'סיכום חודשי'!$C13,טבלה1[חודש],'סיכום חודשי'!K$5)</f>
        <v>0</v>
      </c>
      <c r="L13" s="30">
        <f>SUMIFS(טבלה1[סכום],טבלה1[קטגוריה],'סיכום חודשי'!$C13,טבלה1[חודש],'סיכום חודשי'!L$5)</f>
        <v>0</v>
      </c>
      <c r="M13" s="30">
        <f>SUMIFS(טבלה1[סכום],טבלה1[קטגוריה],'סיכום חודשי'!$C13,טבלה1[חודש],'סיכום חודשי'!M$5)</f>
        <v>0</v>
      </c>
      <c r="N13" s="30">
        <f>SUMIFS(טבלה1[סכום],טבלה1[קטגוריה],'סיכום חודשי'!$C13,טבלה1[חודש],'סיכום חודשי'!N$5)</f>
        <v>0</v>
      </c>
      <c r="O13" s="30">
        <f>SUMIFS(טבלה1[סכום],טבלה1[קטגוריה],'סיכום חודשי'!$C13,טבלה1[חודש],'סיכום חודשי'!O$5)</f>
        <v>0</v>
      </c>
      <c r="P13" s="31">
        <f t="shared" si="2"/>
        <v>28000</v>
      </c>
    </row>
    <row r="14" spans="1:16" x14ac:dyDescent="0.25">
      <c r="C14" s="28" t="str">
        <v>שיווק</v>
      </c>
      <c r="D14" s="30">
        <f>SUMIFS(טבלה1[סכום],טבלה1[קטגוריה],'סיכום חודשי'!$C14,טבלה1[חודש],'סיכום חודשי'!D$5)</f>
        <v>2500</v>
      </c>
      <c r="E14" s="30">
        <f>SUMIFS(טבלה1[סכום],טבלה1[קטגוריה],'סיכום חודשי'!$C14,טבלה1[חודש],'סיכום חודשי'!E$5)</f>
        <v>2500</v>
      </c>
      <c r="F14" s="30">
        <f>SUMIFS(טבלה1[סכום],טבלה1[קטגוריה],'סיכום חודשי'!$C14,טבלה1[חודש],'סיכום חודשי'!F$5)</f>
        <v>0</v>
      </c>
      <c r="G14" s="30">
        <f>SUMIFS(טבלה1[סכום],טבלה1[קטגוריה],'סיכום חודשי'!$C14,טבלה1[חודש],'סיכום חודשי'!G$5)</f>
        <v>0</v>
      </c>
      <c r="H14" s="30">
        <f>SUMIFS(טבלה1[סכום],טבלה1[קטגוריה],'סיכום חודשי'!$C14,טבלה1[חודש],'סיכום חודשי'!H$5)</f>
        <v>0</v>
      </c>
      <c r="I14" s="30">
        <f>SUMIFS(טבלה1[סכום],טבלה1[קטגוריה],'סיכום חודשי'!$C14,טבלה1[חודש],'סיכום חודשי'!I$5)</f>
        <v>0</v>
      </c>
      <c r="J14" s="30">
        <f>SUMIFS(טבלה1[סכום],טבלה1[קטגוריה],'סיכום חודשי'!$C14,טבלה1[חודש],'סיכום חודשי'!J$5)</f>
        <v>0</v>
      </c>
      <c r="K14" s="30">
        <f>SUMIFS(טבלה1[סכום],טבלה1[קטגוריה],'סיכום חודשי'!$C14,טבלה1[חודש],'סיכום חודשי'!K$5)</f>
        <v>0</v>
      </c>
      <c r="L14" s="30">
        <f>SUMIFS(טבלה1[סכום],טבלה1[קטגוריה],'סיכום חודשי'!$C14,טבלה1[חודש],'סיכום חודשי'!L$5)</f>
        <v>0</v>
      </c>
      <c r="M14" s="30">
        <f>SUMIFS(טבלה1[סכום],טבלה1[קטגוריה],'סיכום חודשי'!$C14,טבלה1[חודש],'סיכום חודשי'!M$5)</f>
        <v>0</v>
      </c>
      <c r="N14" s="30">
        <f>SUMIFS(טבלה1[סכום],טבלה1[קטגוריה],'סיכום חודשי'!$C14,טבלה1[חודש],'סיכום חודשי'!N$5)</f>
        <v>0</v>
      </c>
      <c r="O14" s="30">
        <f>SUMIFS(טבלה1[סכום],טבלה1[קטגוריה],'סיכום חודשי'!$C14,טבלה1[חודש],'סיכום חודשי'!O$5)</f>
        <v>0</v>
      </c>
      <c r="P14" s="31">
        <f t="shared" si="2"/>
        <v>5000</v>
      </c>
    </row>
    <row r="15" spans="1:16" x14ac:dyDescent="0.25">
      <c r="C15" s="28" t="str">
        <v>תוכנות</v>
      </c>
      <c r="D15" s="30">
        <f>SUMIFS(טבלה1[סכום],טבלה1[קטגוריה],'סיכום חודשי'!$C15,טבלה1[חודש],'סיכום חודשי'!D$5)</f>
        <v>0</v>
      </c>
      <c r="E15" s="30">
        <f>SUMIFS(טבלה1[סכום],טבלה1[קטגוריה],'סיכום חודשי'!$C15,טבלה1[חודש],'סיכום חודשי'!E$5)</f>
        <v>500</v>
      </c>
      <c r="F15" s="30">
        <f>SUMIFS(טבלה1[סכום],טבלה1[קטגוריה],'סיכום חודשי'!$C15,טבלה1[חודש],'סיכום חודשי'!F$5)</f>
        <v>0</v>
      </c>
      <c r="G15" s="30">
        <f>SUMIFS(טבלה1[סכום],טבלה1[קטגוריה],'סיכום חודשי'!$C15,טבלה1[חודש],'סיכום חודשי'!G$5)</f>
        <v>0</v>
      </c>
      <c r="H15" s="30">
        <f>SUMIFS(טבלה1[סכום],טבלה1[קטגוריה],'סיכום חודשי'!$C15,טבלה1[חודש],'סיכום חודשי'!H$5)</f>
        <v>0</v>
      </c>
      <c r="I15" s="30">
        <f>SUMIFS(טבלה1[סכום],טבלה1[קטגוריה],'סיכום חודשי'!$C15,טבלה1[חודש],'סיכום חודשי'!I$5)</f>
        <v>0</v>
      </c>
      <c r="J15" s="30">
        <f>SUMIFS(טבלה1[סכום],טבלה1[קטגוריה],'סיכום חודשי'!$C15,טבלה1[חודש],'סיכום חודשי'!J$5)</f>
        <v>0</v>
      </c>
      <c r="K15" s="30">
        <f>SUMIFS(טבלה1[סכום],טבלה1[קטגוריה],'סיכום חודשי'!$C15,טבלה1[חודש],'סיכום חודשי'!K$5)</f>
        <v>0</v>
      </c>
      <c r="L15" s="30">
        <f>SUMIFS(טבלה1[סכום],טבלה1[קטגוריה],'סיכום חודשי'!$C15,טבלה1[חודש],'סיכום חודשי'!L$5)</f>
        <v>0</v>
      </c>
      <c r="M15" s="30">
        <f>SUMIFS(טבלה1[סכום],טבלה1[קטגוריה],'סיכום חודשי'!$C15,טבלה1[חודש],'סיכום חודשי'!M$5)</f>
        <v>0</v>
      </c>
      <c r="N15" s="30">
        <f>SUMIFS(טבלה1[סכום],טבלה1[קטגוריה],'סיכום חודשי'!$C15,טבלה1[חודש],'סיכום חודשי'!N$5)</f>
        <v>0</v>
      </c>
      <c r="O15" s="30">
        <f>SUMIFS(טבלה1[סכום],טבלה1[קטגוריה],'סיכום חודשי'!$C15,טבלה1[חודש],'סיכום חודשי'!O$5)</f>
        <v>0</v>
      </c>
      <c r="P15" s="31">
        <f t="shared" si="2"/>
        <v>500</v>
      </c>
    </row>
    <row r="16" spans="1:16" x14ac:dyDescent="0.25">
      <c r="C16" s="28" t="str">
        <v>נסיעות</v>
      </c>
      <c r="D16" s="30">
        <f>SUMIFS(טבלה1[סכום],טבלה1[קטגוריה],'סיכום חודשי'!$C16,טבלה1[חודש],'סיכום חודשי'!D$5)</f>
        <v>0</v>
      </c>
      <c r="E16" s="30">
        <f>SUMIFS(טבלה1[סכום],טבלה1[קטגוריה],'סיכום חודשי'!$C16,טבלה1[חודש],'סיכום חודשי'!E$5)</f>
        <v>0</v>
      </c>
      <c r="F16" s="30">
        <f>SUMIFS(טבלה1[סכום],טבלה1[קטגוריה],'סיכום חודשי'!$C16,טבלה1[חודש],'סיכום חודשי'!F$5)</f>
        <v>0</v>
      </c>
      <c r="G16" s="30">
        <f>SUMIFS(טבלה1[סכום],טבלה1[קטגוריה],'סיכום חודשי'!$C16,טבלה1[חודש],'סיכום חודשי'!G$5)</f>
        <v>0</v>
      </c>
      <c r="H16" s="30">
        <f>SUMIFS(טבלה1[סכום],טבלה1[קטגוריה],'סיכום חודשי'!$C16,טבלה1[חודש],'סיכום חודשי'!H$5)</f>
        <v>0</v>
      </c>
      <c r="I16" s="30">
        <f>SUMIFS(טבלה1[סכום],טבלה1[קטגוריה],'סיכום חודשי'!$C16,טבלה1[חודש],'סיכום חודשי'!I$5)</f>
        <v>0</v>
      </c>
      <c r="J16" s="30">
        <f>SUMIFS(טבלה1[סכום],טבלה1[קטגוריה],'סיכום חודשי'!$C16,טבלה1[חודש],'סיכום חודשי'!J$5)</f>
        <v>0</v>
      </c>
      <c r="K16" s="30">
        <f>SUMIFS(טבלה1[סכום],טבלה1[קטגוריה],'סיכום חודשי'!$C16,טבלה1[חודש],'סיכום חודשי'!K$5)</f>
        <v>0</v>
      </c>
      <c r="L16" s="30">
        <f>SUMIFS(טבלה1[סכום],טבלה1[קטגוריה],'סיכום חודשי'!$C16,טבלה1[חודש],'סיכום חודשי'!L$5)</f>
        <v>0</v>
      </c>
      <c r="M16" s="30">
        <f>SUMIFS(טבלה1[סכום],טבלה1[קטגוריה],'סיכום חודשי'!$C16,טבלה1[חודש],'סיכום חודשי'!M$5)</f>
        <v>0</v>
      </c>
      <c r="N16" s="30">
        <f>SUMIFS(טבלה1[סכום],טבלה1[קטגוריה],'סיכום חודשי'!$C16,טבלה1[חודש],'סיכום חודשי'!N$5)</f>
        <v>0</v>
      </c>
      <c r="O16" s="30">
        <f>SUMIFS(טבלה1[סכום],טבלה1[קטגוריה],'סיכום חודשי'!$C16,טבלה1[חודש],'סיכום חודשי'!O$5)</f>
        <v>0</v>
      </c>
      <c r="P16" s="31">
        <f t="shared" si="2"/>
        <v>0</v>
      </c>
    </row>
    <row r="17" spans="3:16" x14ac:dyDescent="0.25">
      <c r="C17" s="28" t="str">
        <v>מיסים</v>
      </c>
      <c r="D17" s="30">
        <f>SUMIFS(טבלה1[סכום],טבלה1[קטגוריה],'סיכום חודשי'!$C17,טבלה1[חודש],'סיכום חודשי'!D$5)</f>
        <v>12000</v>
      </c>
      <c r="E17" s="30">
        <f>SUMIFS(טבלה1[סכום],טבלה1[קטגוריה],'סיכום חודשי'!$C17,טבלה1[חודש],'סיכום חודשי'!E$5)</f>
        <v>0</v>
      </c>
      <c r="F17" s="30">
        <f>SUMIFS(טבלה1[סכום],טבלה1[קטגוריה],'סיכום חודשי'!$C17,טבלה1[חודש],'סיכום חודשי'!F$5)</f>
        <v>0</v>
      </c>
      <c r="G17" s="30">
        <f>SUMIFS(טבלה1[סכום],טבלה1[קטגוריה],'סיכום חודשי'!$C17,טבלה1[חודש],'סיכום חודשי'!G$5)</f>
        <v>0</v>
      </c>
      <c r="H17" s="30">
        <f>SUMIFS(טבלה1[סכום],טבלה1[קטגוריה],'סיכום חודשי'!$C17,טבלה1[חודש],'סיכום חודשי'!H$5)</f>
        <v>0</v>
      </c>
      <c r="I17" s="30">
        <f>SUMIFS(טבלה1[סכום],טבלה1[קטגוריה],'סיכום חודשי'!$C17,טבלה1[חודש],'סיכום חודשי'!I$5)</f>
        <v>0</v>
      </c>
      <c r="J17" s="30">
        <f>SUMIFS(טבלה1[סכום],טבלה1[קטגוריה],'סיכום חודשי'!$C17,טבלה1[חודש],'סיכום חודשי'!J$5)</f>
        <v>0</v>
      </c>
      <c r="K17" s="32">
        <f>SUMIFS(טבלה1[סכום],טבלה1[קטגוריה],'סיכום חודשי'!$C17,טבלה1[חודש],'סיכום חודשי'!K$5)</f>
        <v>0</v>
      </c>
      <c r="L17" s="32">
        <f>SUMIFS(טבלה1[סכום],טבלה1[קטגוריה],'סיכום חודשי'!$C17,טבלה1[חודש],'סיכום חודשי'!L$5)</f>
        <v>0</v>
      </c>
      <c r="M17" s="32">
        <f>SUMIFS(טבלה1[סכום],טבלה1[קטגוריה],'סיכום חודשי'!$C17,טבלה1[חודש],'סיכום חודשי'!M$5)</f>
        <v>0</v>
      </c>
      <c r="N17" s="32">
        <f>SUMIFS(טבלה1[סכום],טבלה1[קטגוריה],'סיכום חודשי'!$C17,טבלה1[חודש],'סיכום חודשי'!N$5)</f>
        <v>0</v>
      </c>
      <c r="O17" s="32">
        <f>SUMIFS(טבלה1[סכום],טבלה1[קטגוריה],'סיכום חודשי'!$C17,טבלה1[חודש],'סיכום חודשי'!O$5)</f>
        <v>0</v>
      </c>
      <c r="P17" s="33">
        <f t="shared" si="2"/>
        <v>12000</v>
      </c>
    </row>
    <row r="18" spans="3:16" x14ac:dyDescent="0.25">
      <c r="C18" s="28" t="str">
        <v>אחר 1</v>
      </c>
      <c r="D18" s="30">
        <f>SUMIFS(טבלה1[סכום],טבלה1[קטגוריה],'סיכום חודשי'!$C18,טבלה1[חודש],'סיכום חודשי'!D$5)</f>
        <v>0</v>
      </c>
      <c r="E18" s="30">
        <f>SUMIFS(טבלה1[סכום],טבלה1[קטגוריה],'סיכום חודשי'!$C18,טבלה1[חודש],'סיכום חודשי'!E$5)</f>
        <v>0</v>
      </c>
      <c r="F18" s="30">
        <f>SUMIFS(טבלה1[סכום],טבלה1[קטגוריה],'סיכום חודשי'!$C18,טבלה1[חודש],'סיכום חודשי'!F$5)</f>
        <v>0</v>
      </c>
      <c r="G18" s="30">
        <f>SUMIFS(טבלה1[סכום],טבלה1[קטגוריה],'סיכום חודשי'!$C18,טבלה1[חודש],'סיכום חודשי'!G$5)</f>
        <v>0</v>
      </c>
      <c r="H18" s="30">
        <f>SUMIFS(טבלה1[סכום],טבלה1[קטגוריה],'סיכום חודשי'!$C18,טבלה1[חודש],'סיכום חודשי'!H$5)</f>
        <v>0</v>
      </c>
      <c r="I18" s="30">
        <f>SUMIFS(טבלה1[סכום],טבלה1[קטגוריה],'סיכום חודשי'!$C18,טבלה1[חודש],'סיכום חודשי'!I$5)</f>
        <v>0</v>
      </c>
      <c r="J18" s="30">
        <f>SUMIFS(טבלה1[סכום],טבלה1[קטגוריה],'סיכום חודשי'!$C18,טבלה1[חודש],'סיכום חודשי'!J$5)</f>
        <v>0</v>
      </c>
      <c r="K18" s="32">
        <f>SUMIFS(טבלה1[סכום],טבלה1[קטגוריה],'סיכום חודשי'!$C18,טבלה1[חודש],'סיכום חודשי'!K$5)</f>
        <v>0</v>
      </c>
      <c r="L18" s="32">
        <f>SUMIFS(טבלה1[סכום],טבלה1[קטגוריה],'סיכום חודשי'!$C18,טבלה1[חודש],'סיכום חודשי'!L$5)</f>
        <v>0</v>
      </c>
      <c r="M18" s="32">
        <f>SUMIFS(טבלה1[סכום],טבלה1[קטגוריה],'סיכום חודשי'!$C18,טבלה1[חודש],'סיכום חודשי'!M$5)</f>
        <v>0</v>
      </c>
      <c r="N18" s="32">
        <f>SUMIFS(טבלה1[סכום],טבלה1[קטגוריה],'סיכום חודשי'!$C18,טבלה1[חודש],'סיכום חודשי'!N$5)</f>
        <v>0</v>
      </c>
      <c r="O18" s="32">
        <f>SUMIFS(טבלה1[סכום],טבלה1[קטגוריה],'סיכום חודשי'!$C18,טבלה1[חודש],'סיכום חודשי'!O$5)</f>
        <v>0</v>
      </c>
      <c r="P18" s="33">
        <f t="shared" si="2"/>
        <v>0</v>
      </c>
    </row>
    <row r="19" spans="3:16" x14ac:dyDescent="0.25">
      <c r="C19" s="28" t="str">
        <v>אחר 2</v>
      </c>
      <c r="D19" s="30">
        <f>SUMIFS(טבלה1[סכום],טבלה1[קטגוריה],'סיכום חודשי'!$C19,טבלה1[חודש],'סיכום חודשי'!D$5)</f>
        <v>0</v>
      </c>
      <c r="E19" s="30">
        <f>SUMIFS(טבלה1[סכום],טבלה1[קטגוריה],'סיכום חודשי'!$C19,טבלה1[חודש],'סיכום חודשי'!E$5)</f>
        <v>0</v>
      </c>
      <c r="F19" s="30">
        <f>SUMIFS(טבלה1[סכום],טבלה1[קטגוריה],'סיכום חודשי'!$C19,טבלה1[חודש],'סיכום חודשי'!F$5)</f>
        <v>0</v>
      </c>
      <c r="G19" s="30">
        <f>SUMIFS(טבלה1[סכום],טבלה1[קטגוריה],'סיכום חודשי'!$C19,טבלה1[חודש],'סיכום חודשי'!G$5)</f>
        <v>0</v>
      </c>
      <c r="H19" s="30">
        <f>SUMIFS(טבלה1[סכום],טבלה1[קטגוריה],'סיכום חודשי'!$C19,טבלה1[חודש],'סיכום חודשי'!H$5)</f>
        <v>0</v>
      </c>
      <c r="I19" s="30">
        <f>SUMIFS(טבלה1[סכום],טבלה1[קטגוריה],'סיכום חודשי'!$C19,טבלה1[חודש],'סיכום חודשי'!I$5)</f>
        <v>0</v>
      </c>
      <c r="J19" s="30">
        <f>SUMIFS(טבלה1[סכום],טבלה1[קטגוריה],'סיכום חודשי'!$C19,טבלה1[חודש],'סיכום חודשי'!J$5)</f>
        <v>0</v>
      </c>
      <c r="K19" s="32">
        <f>SUMIFS(טבלה1[סכום],טבלה1[קטגוריה],'סיכום חודשי'!$C19,טבלה1[חודש],'סיכום חודשי'!K$5)</f>
        <v>0</v>
      </c>
      <c r="L19" s="32">
        <f>SUMIFS(טבלה1[סכום],טבלה1[קטגוריה],'סיכום חודשי'!$C19,טבלה1[חודש],'סיכום חודשי'!L$5)</f>
        <v>0</v>
      </c>
      <c r="M19" s="32">
        <f>SUMIFS(טבלה1[סכום],טבלה1[קטגוריה],'סיכום חודשי'!$C19,טבלה1[חודש],'סיכום חודשי'!M$5)</f>
        <v>0</v>
      </c>
      <c r="N19" s="32">
        <f>SUMIFS(טבלה1[סכום],טבלה1[קטגוריה],'סיכום חודשי'!$C19,טבלה1[חודש],'סיכום חודשי'!N$5)</f>
        <v>0</v>
      </c>
      <c r="O19" s="32">
        <f>SUMIFS(טבלה1[סכום],טבלה1[קטגוריה],'סיכום חודשי'!$C19,טבלה1[חודש],'סיכום חודשי'!O$5)</f>
        <v>0</v>
      </c>
      <c r="P19" s="33">
        <f t="shared" si="2"/>
        <v>0</v>
      </c>
    </row>
    <row r="20" spans="3:16" x14ac:dyDescent="0.25">
      <c r="C20" s="29" t="str">
        <v>אחר 3</v>
      </c>
      <c r="D20" s="34">
        <f>SUMIFS(טבלה1[סכום],טבלה1[קטגוריה],'סיכום חודשי'!$C20,טבלה1[חודש],'סיכום חודשי'!D$5)</f>
        <v>0</v>
      </c>
      <c r="E20" s="34">
        <f>SUMIFS(טבלה1[סכום],טבלה1[קטגוריה],'סיכום חודשי'!$C20,טבלה1[חודש],'סיכום חודשי'!E$5)</f>
        <v>0</v>
      </c>
      <c r="F20" s="34">
        <f>SUMIFS(טבלה1[סכום],טבלה1[קטגוריה],'סיכום חודשי'!$C20,טבלה1[חודש],'סיכום חודשי'!F$5)</f>
        <v>0</v>
      </c>
      <c r="G20" s="34">
        <f>SUMIFS(טבלה1[סכום],טבלה1[קטגוריה],'סיכום חודשי'!$C20,טבלה1[חודש],'סיכום חודשי'!G$5)</f>
        <v>0</v>
      </c>
      <c r="H20" s="34">
        <f>SUMIFS(טבלה1[סכום],טבלה1[קטגוריה],'סיכום חודשי'!$C20,טבלה1[חודש],'סיכום חודשי'!H$5)</f>
        <v>0</v>
      </c>
      <c r="I20" s="34">
        <f>SUMIFS(טבלה1[סכום],טבלה1[קטגוריה],'סיכום חודשי'!$C20,טבלה1[חודש],'סיכום חודשי'!I$5)</f>
        <v>0</v>
      </c>
      <c r="J20" s="34">
        <f>SUMIFS(טבלה1[סכום],טבלה1[קטגוריה],'סיכום חודשי'!$C20,טבלה1[חודש],'סיכום חודשי'!J$5)</f>
        <v>0</v>
      </c>
      <c r="K20" s="35">
        <f>SUMIFS(טבלה1[סכום],טבלה1[קטגוריה],'סיכום חודשי'!$C20,טבלה1[חודש],'סיכום חודשי'!K$5)</f>
        <v>0</v>
      </c>
      <c r="L20" s="35">
        <f>SUMIFS(טבלה1[סכום],טבלה1[קטגוריה],'סיכום חודשי'!$C20,טבלה1[חודש],'סיכום חודשי'!L$5)</f>
        <v>0</v>
      </c>
      <c r="M20" s="35">
        <f>SUMIFS(טבלה1[סכום],טבלה1[קטגוריה],'סיכום חודשי'!$C20,טבלה1[חודש],'סיכום חודשי'!M$5)</f>
        <v>0</v>
      </c>
      <c r="N20" s="35">
        <f>SUMIFS(טבלה1[סכום],טבלה1[קטגוריה],'סיכום חודשי'!$C20,טבלה1[חודש],'סיכום חודשי'!N$5)</f>
        <v>0</v>
      </c>
      <c r="O20" s="35">
        <f>SUMIFS(טבלה1[סכום],טבלה1[קטגוריה],'סיכום חודשי'!$C20,טבלה1[חודש],'סיכום חודשי'!O$5)</f>
        <v>0</v>
      </c>
      <c r="P20" s="36">
        <f t="shared" si="2"/>
        <v>0</v>
      </c>
    </row>
    <row r="23" spans="3:16" x14ac:dyDescent="0.25">
      <c r="C23" s="37" t="s">
        <v>54</v>
      </c>
      <c r="D23" s="38">
        <f t="shared" ref="D23:O23" si="4">D7-D11</f>
        <v>-10100</v>
      </c>
      <c r="E23" s="38">
        <f t="shared" si="4"/>
        <v>-3850</v>
      </c>
      <c r="F23" s="38">
        <f t="shared" si="4"/>
        <v>5000</v>
      </c>
      <c r="G23" s="38">
        <f t="shared" si="4"/>
        <v>0</v>
      </c>
      <c r="H23" s="38">
        <f t="shared" si="4"/>
        <v>0</v>
      </c>
      <c r="I23" s="38">
        <f t="shared" si="4"/>
        <v>0</v>
      </c>
      <c r="J23" s="38">
        <f t="shared" si="4"/>
        <v>0</v>
      </c>
      <c r="K23" s="38">
        <f t="shared" si="4"/>
        <v>0</v>
      </c>
      <c r="L23" s="38">
        <f t="shared" si="4"/>
        <v>0</v>
      </c>
      <c r="M23" s="38">
        <f t="shared" si="4"/>
        <v>0</v>
      </c>
      <c r="N23" s="38">
        <f t="shared" si="4"/>
        <v>0</v>
      </c>
      <c r="O23" s="38">
        <f t="shared" si="4"/>
        <v>0</v>
      </c>
      <c r="P23" s="39">
        <f>SUM(D23:O23)</f>
        <v>-8950</v>
      </c>
    </row>
    <row r="25" spans="3:16" s="50" customFormat="1" x14ac:dyDescent="0.25">
      <c r="D25" s="51"/>
      <c r="E25" s="51"/>
      <c r="F25" s="51"/>
      <c r="G25" s="51"/>
      <c r="H25" s="51"/>
      <c r="I25" s="51"/>
      <c r="J25" s="51"/>
    </row>
    <row r="27" spans="3:16" ht="15.75" x14ac:dyDescent="0.25">
      <c r="C27" s="52" t="s">
        <v>57</v>
      </c>
      <c r="D27" s="4" t="s">
        <v>40</v>
      </c>
      <c r="E27" s="4" t="s">
        <v>38</v>
      </c>
      <c r="G27" s="4" t="s">
        <v>10</v>
      </c>
      <c r="I27" s="56" t="s">
        <v>58</v>
      </c>
    </row>
    <row r="28" spans="3:16" ht="15.75" x14ac:dyDescent="0.25">
      <c r="C28" s="5" t="s">
        <v>45</v>
      </c>
      <c r="D28" s="53" t="s">
        <v>42</v>
      </c>
      <c r="E28" s="6" t="s">
        <v>41</v>
      </c>
      <c r="G28" s="54" t="s">
        <v>22</v>
      </c>
      <c r="I28" s="58" t="s">
        <v>59</v>
      </c>
    </row>
    <row r="29" spans="3:16" ht="15.75" x14ac:dyDescent="0.25">
      <c r="C29" s="5" t="s">
        <v>45</v>
      </c>
      <c r="D29" s="53" t="s">
        <v>43</v>
      </c>
      <c r="E29" s="6" t="s">
        <v>41</v>
      </c>
      <c r="G29" s="54" t="s">
        <v>23</v>
      </c>
    </row>
    <row r="30" spans="3:16" ht="15.75" x14ac:dyDescent="0.25">
      <c r="C30" s="5" t="s">
        <v>45</v>
      </c>
      <c r="D30" s="53" t="s">
        <v>44</v>
      </c>
      <c r="E30" s="6" t="s">
        <v>41</v>
      </c>
      <c r="G30" s="54" t="s">
        <v>25</v>
      </c>
    </row>
    <row r="31" spans="3:16" ht="15.75" x14ac:dyDescent="0.25">
      <c r="C31" s="5" t="s">
        <v>0</v>
      </c>
      <c r="D31" s="53" t="s">
        <v>15</v>
      </c>
      <c r="E31" s="6" t="s">
        <v>39</v>
      </c>
      <c r="G31" s="54" t="s">
        <v>47</v>
      </c>
    </row>
    <row r="32" spans="3:16" ht="15.75" x14ac:dyDescent="0.25">
      <c r="C32" s="5" t="s">
        <v>1</v>
      </c>
      <c r="D32" s="53" t="s">
        <v>16</v>
      </c>
      <c r="E32" s="6" t="s">
        <v>39</v>
      </c>
      <c r="G32" s="55" t="s">
        <v>48</v>
      </c>
    </row>
    <row r="33" spans="3:7" ht="15.75" x14ac:dyDescent="0.25">
      <c r="C33" s="5" t="s">
        <v>2</v>
      </c>
      <c r="D33" s="53" t="s">
        <v>17</v>
      </c>
      <c r="E33" s="6" t="s">
        <v>39</v>
      </c>
      <c r="G33" s="55" t="s">
        <v>49</v>
      </c>
    </row>
    <row r="34" spans="3:7" ht="15.75" x14ac:dyDescent="0.25">
      <c r="C34" s="5" t="s">
        <v>3</v>
      </c>
      <c r="D34" s="53" t="s">
        <v>18</v>
      </c>
      <c r="E34" s="6" t="s">
        <v>39</v>
      </c>
      <c r="G34" s="54" t="s">
        <v>14</v>
      </c>
    </row>
    <row r="35" spans="3:7" ht="15.75" x14ac:dyDescent="0.25">
      <c r="C35" s="5" t="s">
        <v>4</v>
      </c>
      <c r="D35" s="53" t="s">
        <v>19</v>
      </c>
      <c r="E35" s="6" t="s">
        <v>39</v>
      </c>
      <c r="G35" s="54" t="s">
        <v>13</v>
      </c>
    </row>
    <row r="36" spans="3:7" ht="15.75" x14ac:dyDescent="0.25">
      <c r="C36" s="5" t="s">
        <v>5</v>
      </c>
      <c r="D36" s="53" t="s">
        <v>20</v>
      </c>
      <c r="E36" s="6" t="s">
        <v>39</v>
      </c>
    </row>
    <row r="37" spans="3:7" ht="15.75" x14ac:dyDescent="0.25">
      <c r="C37" s="5" t="s">
        <v>21</v>
      </c>
      <c r="D37" s="53" t="s">
        <v>14</v>
      </c>
      <c r="E37" s="6" t="s">
        <v>39</v>
      </c>
    </row>
    <row r="38" spans="3:7" ht="15.75" x14ac:dyDescent="0.25">
      <c r="C38" s="5" t="s">
        <v>21</v>
      </c>
      <c r="D38" s="53" t="s">
        <v>13</v>
      </c>
      <c r="E38" s="6" t="s">
        <v>39</v>
      </c>
    </row>
    <row r="39" spans="3:7" ht="15.75" x14ac:dyDescent="0.25">
      <c r="C39" s="5" t="s">
        <v>21</v>
      </c>
      <c r="D39" s="53" t="s">
        <v>12</v>
      </c>
      <c r="E39" s="6" t="s">
        <v>39</v>
      </c>
    </row>
  </sheetData>
  <sheetProtection algorithmName="SHA-512" hashValue="AGI6TtQ8WnEZAmrmwR0nv7EoJCutyc/yJbiCSBdbP4TrhgPlvmz0syzuKh9BhsC+Q1fyIiWDlHN7Q5w4m0dncQ==" saltValue="IjR9Prcd3RPzToasCZBo8A==" spinCount="100000" sheet="1" objects="1" scenarios="1"/>
  <mergeCells count="1">
    <mergeCell ref="A2:O2"/>
  </mergeCells>
  <conditionalFormatting sqref="D23:P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429B-1EBC-455B-BB74-D61FE909127B}">
  <sheetPr>
    <tabColor theme="1" tint="0.499984740745262"/>
  </sheetPr>
  <dimension ref="A1:O115"/>
  <sheetViews>
    <sheetView showGridLines="0" showRowColHeaders="0" rightToLeft="1" workbookViewId="0">
      <selection activeCell="A5" sqref="A5"/>
    </sheetView>
  </sheetViews>
  <sheetFormatPr defaultRowHeight="14.25" x14ac:dyDescent="0.2"/>
  <cols>
    <col min="1" max="2" width="15.625" customWidth="1"/>
    <col min="3" max="3" width="12.625" style="3" customWidth="1"/>
    <col min="4" max="15" width="12.625" customWidth="1"/>
  </cols>
  <sheetData>
    <row r="1" spans="1:15" ht="18" customHeight="1" x14ac:dyDescent="0.2"/>
    <row r="2" spans="1:15" ht="27" customHeight="1" x14ac:dyDescent="0.2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">
      <c r="C3"/>
    </row>
    <row r="4" spans="1:15" s="8" customFormat="1" ht="15" x14ac:dyDescent="0.25">
      <c r="B4"/>
      <c r="C4"/>
      <c r="D4"/>
      <c r="E4"/>
      <c r="F4"/>
      <c r="G4" s="7"/>
      <c r="I4" s="7"/>
    </row>
    <row r="5" spans="1:15" ht="15.75" customHeight="1" x14ac:dyDescent="0.2">
      <c r="C5" s="9" t="s">
        <v>30</v>
      </c>
      <c r="I5" s="10"/>
    </row>
    <row r="6" spans="1:15" ht="15.75" customHeight="1" x14ac:dyDescent="0.2">
      <c r="C6" s="2"/>
      <c r="I6" s="11"/>
    </row>
    <row r="7" spans="1:15" ht="20.25" customHeight="1" x14ac:dyDescent="0.25">
      <c r="C7" s="12" t="s">
        <v>31</v>
      </c>
      <c r="D7" s="13"/>
      <c r="E7" s="13"/>
      <c r="F7" s="13"/>
      <c r="I7" s="11"/>
    </row>
    <row r="8" spans="1:15" ht="15.75" customHeight="1" x14ac:dyDescent="0.2">
      <c r="C8" s="2"/>
      <c r="I8" s="11"/>
    </row>
    <row r="9" spans="1:15" ht="15.75" customHeight="1" x14ac:dyDescent="0.2">
      <c r="C9" s="14" t="s">
        <v>32</v>
      </c>
      <c r="D9" s="15"/>
      <c r="E9" s="15"/>
      <c r="F9" s="15"/>
      <c r="I9" s="11"/>
    </row>
    <row r="10" spans="1:15" ht="15.75" customHeight="1" x14ac:dyDescent="0.2">
      <c r="C10" s="14" t="s">
        <v>33</v>
      </c>
      <c r="D10" s="15"/>
      <c r="E10" s="15"/>
      <c r="F10" s="15"/>
      <c r="I10" s="11"/>
    </row>
    <row r="11" spans="1:15" ht="15.75" customHeight="1" x14ac:dyDescent="0.2">
      <c r="C11" s="14" t="s">
        <v>34</v>
      </c>
      <c r="D11" s="15"/>
      <c r="E11" s="15"/>
      <c r="F11" s="15"/>
      <c r="I11" s="11"/>
    </row>
    <row r="12" spans="1:15" ht="15.75" customHeight="1" x14ac:dyDescent="0.2">
      <c r="I12" s="11"/>
    </row>
    <row r="13" spans="1:15" ht="15.75" customHeight="1" x14ac:dyDescent="0.25">
      <c r="C13" s="16" t="s">
        <v>60</v>
      </c>
      <c r="I13" s="11"/>
    </row>
    <row r="14" spans="1:15" x14ac:dyDescent="0.2">
      <c r="C14" s="17"/>
      <c r="D14" s="15"/>
      <c r="E14" s="15"/>
      <c r="F14" s="15"/>
      <c r="M14" s="18"/>
      <c r="N14" s="18"/>
      <c r="O14" s="18"/>
    </row>
    <row r="16" spans="1:15" ht="20.25" customHeight="1" x14ac:dyDescent="0.2"/>
    <row r="17" spans="3:4" ht="15" x14ac:dyDescent="0.25">
      <c r="C17" s="19" t="s">
        <v>35</v>
      </c>
    </row>
    <row r="19" spans="3:4" ht="23.25" x14ac:dyDescent="0.35">
      <c r="C19" s="2"/>
      <c r="D19" s="57" t="s">
        <v>36</v>
      </c>
    </row>
    <row r="23" spans="3:4" x14ac:dyDescent="0.2">
      <c r="C23" s="17" t="s">
        <v>37</v>
      </c>
    </row>
    <row r="24" spans="3:4" x14ac:dyDescent="0.2">
      <c r="C24" s="2"/>
    </row>
    <row r="25" spans="3:4" ht="83.25" customHeight="1" x14ac:dyDescent="0.2">
      <c r="C25" s="59" t="s">
        <v>61</v>
      </c>
    </row>
    <row r="26" spans="3:4" x14ac:dyDescent="0.2">
      <c r="C26" s="2"/>
    </row>
    <row r="28" spans="3:4" x14ac:dyDescent="0.2">
      <c r="C28" s="2"/>
    </row>
    <row r="29" spans="3:4" x14ac:dyDescent="0.2">
      <c r="C29" s="2"/>
    </row>
    <row r="30" spans="3:4" x14ac:dyDescent="0.2">
      <c r="C30" s="2"/>
    </row>
    <row r="41" spans="3:9" x14ac:dyDescent="0.2">
      <c r="C41"/>
      <c r="G41" s="18"/>
      <c r="H41" s="18"/>
      <c r="I41" s="18"/>
    </row>
    <row r="42" spans="3:9" x14ac:dyDescent="0.2">
      <c r="C42"/>
      <c r="G42" s="18"/>
      <c r="H42" s="18"/>
      <c r="I42" s="18"/>
    </row>
    <row r="43" spans="3:9" x14ac:dyDescent="0.2">
      <c r="C43"/>
      <c r="G43" s="18"/>
      <c r="H43" s="18"/>
      <c r="I43" s="18"/>
    </row>
    <row r="44" spans="3:9" x14ac:dyDescent="0.2">
      <c r="C44"/>
      <c r="G44" s="18"/>
      <c r="H44" s="18"/>
      <c r="I44" s="18"/>
    </row>
    <row r="45" spans="3:9" x14ac:dyDescent="0.2">
      <c r="C45"/>
      <c r="G45" s="18"/>
      <c r="H45" s="18"/>
      <c r="I45" s="18"/>
    </row>
    <row r="46" spans="3:9" x14ac:dyDescent="0.2">
      <c r="C46"/>
      <c r="G46" s="18"/>
      <c r="H46" s="18"/>
      <c r="I46" s="18"/>
    </row>
    <row r="47" spans="3:9" x14ac:dyDescent="0.2">
      <c r="C47"/>
      <c r="G47" s="18"/>
      <c r="H47" s="18"/>
      <c r="I47" s="18"/>
    </row>
    <row r="48" spans="3:9" x14ac:dyDescent="0.2">
      <c r="C48"/>
      <c r="G48" s="18"/>
      <c r="H48" s="18"/>
      <c r="I48" s="18"/>
    </row>
    <row r="49" spans="3:9" x14ac:dyDescent="0.2">
      <c r="C49"/>
      <c r="G49" s="18"/>
      <c r="H49" s="18"/>
      <c r="I49" s="18"/>
    </row>
    <row r="50" spans="3:9" x14ac:dyDescent="0.2">
      <c r="C50"/>
      <c r="G50" s="18"/>
      <c r="H50" s="18"/>
      <c r="I50" s="18"/>
    </row>
    <row r="51" spans="3:9" x14ac:dyDescent="0.2">
      <c r="C51"/>
      <c r="G51" s="18"/>
      <c r="H51" s="18"/>
      <c r="I51" s="18"/>
    </row>
    <row r="52" spans="3:9" x14ac:dyDescent="0.2">
      <c r="C52"/>
      <c r="G52" s="18"/>
      <c r="H52" s="18"/>
      <c r="I52" s="18"/>
    </row>
    <row r="53" spans="3:9" x14ac:dyDescent="0.2">
      <c r="C53"/>
      <c r="G53" s="18"/>
      <c r="H53" s="18"/>
      <c r="I53" s="18"/>
    </row>
    <row r="54" spans="3:9" x14ac:dyDescent="0.2">
      <c r="C54"/>
      <c r="G54" s="18"/>
      <c r="H54" s="18"/>
      <c r="I54" s="18"/>
    </row>
    <row r="55" spans="3:9" x14ac:dyDescent="0.2">
      <c r="C55"/>
      <c r="G55" s="18"/>
      <c r="H55" s="18"/>
      <c r="I55" s="18"/>
    </row>
    <row r="56" spans="3:9" x14ac:dyDescent="0.2">
      <c r="C56"/>
      <c r="G56" s="18"/>
      <c r="H56" s="18"/>
      <c r="I56" s="18"/>
    </row>
    <row r="57" spans="3:9" x14ac:dyDescent="0.2">
      <c r="C57"/>
      <c r="G57" s="18"/>
      <c r="H57" s="18"/>
      <c r="I57" s="18"/>
    </row>
    <row r="58" spans="3:9" x14ac:dyDescent="0.2">
      <c r="C58"/>
      <c r="G58" s="18"/>
      <c r="H58" s="18"/>
      <c r="I58" s="18"/>
    </row>
    <row r="59" spans="3:9" x14ac:dyDescent="0.2">
      <c r="C59"/>
      <c r="G59" s="18"/>
      <c r="H59" s="18"/>
      <c r="I59" s="18"/>
    </row>
    <row r="60" spans="3:9" x14ac:dyDescent="0.2">
      <c r="C60"/>
      <c r="G60" s="18"/>
      <c r="H60" s="18"/>
      <c r="I60" s="18"/>
    </row>
    <row r="61" spans="3:9" x14ac:dyDescent="0.2">
      <c r="C61"/>
      <c r="G61" s="18"/>
      <c r="H61" s="18"/>
      <c r="I61" s="18"/>
    </row>
    <row r="62" spans="3:9" x14ac:dyDescent="0.2">
      <c r="C62"/>
      <c r="G62" s="18"/>
      <c r="H62" s="18"/>
      <c r="I62" s="18"/>
    </row>
    <row r="63" spans="3:9" x14ac:dyDescent="0.2">
      <c r="C63"/>
      <c r="G63" s="18"/>
      <c r="H63" s="18"/>
      <c r="I63" s="18"/>
    </row>
    <row r="64" spans="3:9" x14ac:dyDescent="0.2">
      <c r="C64"/>
      <c r="G64" s="18"/>
      <c r="H64" s="18"/>
      <c r="I64" s="18"/>
    </row>
    <row r="65" spans="3:9" x14ac:dyDescent="0.2">
      <c r="C65"/>
      <c r="G65" s="18"/>
      <c r="H65" s="18"/>
      <c r="I65" s="18"/>
    </row>
    <row r="66" spans="3:9" x14ac:dyDescent="0.2">
      <c r="C66"/>
      <c r="G66" s="18"/>
      <c r="H66" s="18"/>
      <c r="I66" s="18"/>
    </row>
    <row r="67" spans="3:9" x14ac:dyDescent="0.2">
      <c r="C67"/>
      <c r="G67" s="18"/>
      <c r="H67" s="18"/>
      <c r="I67" s="18"/>
    </row>
    <row r="68" spans="3:9" x14ac:dyDescent="0.2">
      <c r="C68"/>
      <c r="G68" s="18"/>
      <c r="H68" s="18"/>
      <c r="I68" s="18"/>
    </row>
    <row r="69" spans="3:9" x14ac:dyDescent="0.2">
      <c r="C69"/>
      <c r="G69" s="18"/>
      <c r="H69" s="18"/>
      <c r="I69" s="18"/>
    </row>
    <row r="70" spans="3:9" x14ac:dyDescent="0.2">
      <c r="C70"/>
      <c r="G70" s="18"/>
      <c r="H70" s="18"/>
      <c r="I70" s="18"/>
    </row>
    <row r="71" spans="3:9" x14ac:dyDescent="0.2">
      <c r="C71"/>
      <c r="G71" s="18"/>
      <c r="H71" s="18"/>
      <c r="I71" s="18"/>
    </row>
    <row r="72" spans="3:9" x14ac:dyDescent="0.2">
      <c r="C72"/>
      <c r="G72" s="18"/>
      <c r="H72" s="18"/>
      <c r="I72" s="18"/>
    </row>
    <row r="73" spans="3:9" x14ac:dyDescent="0.2">
      <c r="C73"/>
      <c r="G73" s="18"/>
      <c r="H73" s="18"/>
      <c r="I73" s="18"/>
    </row>
    <row r="74" spans="3:9" x14ac:dyDescent="0.2">
      <c r="C74"/>
      <c r="G74" s="18"/>
      <c r="H74" s="18"/>
      <c r="I74" s="18"/>
    </row>
    <row r="75" spans="3:9" x14ac:dyDescent="0.2">
      <c r="C75"/>
      <c r="G75" s="18"/>
      <c r="H75" s="18"/>
      <c r="I75" s="18"/>
    </row>
    <row r="76" spans="3:9" x14ac:dyDescent="0.2">
      <c r="C76"/>
      <c r="G76" s="18"/>
      <c r="H76" s="18"/>
      <c r="I76" s="18"/>
    </row>
    <row r="77" spans="3:9" x14ac:dyDescent="0.2">
      <c r="C77"/>
      <c r="G77" s="18"/>
      <c r="H77" s="18"/>
      <c r="I77" s="18"/>
    </row>
    <row r="78" spans="3:9" x14ac:dyDescent="0.2">
      <c r="C78"/>
      <c r="G78" s="18"/>
      <c r="H78" s="18"/>
      <c r="I78" s="18"/>
    </row>
    <row r="79" spans="3:9" x14ac:dyDescent="0.2">
      <c r="C79"/>
      <c r="G79" s="18"/>
    </row>
    <row r="80" spans="3:9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</sheetData>
  <sheetProtection algorithmName="SHA-512" hashValue="w4jzu2p79zFCc1fXSRiSv5JpNQ12TNQS3sVmYJIqmZTGt7fLFIXpKvs0c2vWr4iXXuny0yJX5etUqNMdyW3DFw==" saltValue="XgV4ibYyW0KarX3vVxjf5Q==" spinCount="100000" sheet="1" objects="1" scenarios="1"/>
  <mergeCells count="1">
    <mergeCell ref="A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דוח הכנסות והוצאות שנתי</vt:lpstr>
      <vt:lpstr>סיכום חודשי</vt:lpstr>
      <vt:lpstr>אודות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Farhan</dc:creator>
  <cp:lastModifiedBy>Wisam Totah</cp:lastModifiedBy>
  <dcterms:created xsi:type="dcterms:W3CDTF">2025-05-17T12:53:05Z</dcterms:created>
  <dcterms:modified xsi:type="dcterms:W3CDTF">2025-06-27T14:18:26Z</dcterms:modified>
</cp:coreProperties>
</file>