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d29ad3f2cd1b63d5/שולחן העבודה/פרוייקטים באקסל/שיווק/אקסלים לדוגמא/"/>
    </mc:Choice>
  </mc:AlternateContent>
  <xr:revisionPtr revIDLastSave="501" documentId="8_{CCF28E7E-9B08-41C9-ADAF-3551CFBDBBC1}" xr6:coauthVersionLast="47" xr6:coauthVersionMax="47" xr10:uidLastSave="{24DBF5A5-3461-4EA8-B603-E871936DB3F7}"/>
  <bookViews>
    <workbookView xWindow="390" yWindow="120" windowWidth="28320" windowHeight="15360" activeTab="1" xr2:uid="{62B800B2-BE70-4B9D-B674-00361E0F023D}"/>
  </bookViews>
  <sheets>
    <sheet name="גליון שעות" sheetId="6" r:id="rId1"/>
    <sheet name="הגדרות" sheetId="5" r:id="rId2"/>
    <sheet name="אודות" sheetId="7" r:id="rId3"/>
  </sheets>
  <definedNames>
    <definedName name="_xlnm._FilterDatabase" localSheetId="2" hidden="1">אודות!$P$7:$Q$19</definedName>
    <definedName name="_xlnm._FilterDatabase" localSheetId="1" hidden="1">הגדרות!$P$7:$Q$19</definedName>
    <definedName name="_xlnm.Print_Area" localSheetId="0">'גליון שעות'!$B$2:$I$59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" i="6" l="1"/>
  <c r="Q22" i="7" a="1"/>
  <c r="Q22" i="7" s="1"/>
  <c r="P5" i="7"/>
  <c r="Q5" i="7" s="1"/>
  <c r="Q22" i="5" a="1"/>
  <c r="Q22" i="5" s="1"/>
  <c r="R3" i="6" l="1"/>
  <c r="Q4" i="6"/>
  <c r="Q5" i="6" s="1"/>
  <c r="Q6" i="6"/>
  <c r="C5" i="6" s="1"/>
  <c r="H9" i="6"/>
  <c r="Q9" i="6" s="1"/>
  <c r="H10" i="6"/>
  <c r="Q10" i="6" s="1"/>
  <c r="H11" i="6"/>
  <c r="Q11" i="6" s="1"/>
  <c r="H12" i="6"/>
  <c r="Q12" i="6"/>
  <c r="H13" i="6"/>
  <c r="Q13" i="6"/>
  <c r="H14" i="6"/>
  <c r="Q14" i="6" s="1"/>
  <c r="H15" i="6"/>
  <c r="Q15" i="6" s="1"/>
  <c r="H16" i="6"/>
  <c r="Q16" i="6"/>
  <c r="H17" i="6"/>
  <c r="Q17" i="6"/>
  <c r="H18" i="6"/>
  <c r="Q18" i="6" s="1"/>
  <c r="H19" i="6"/>
  <c r="Q19" i="6" s="1"/>
  <c r="H20" i="6"/>
  <c r="Q20" i="6"/>
  <c r="H21" i="6"/>
  <c r="Q21" i="6"/>
  <c r="H22" i="6"/>
  <c r="Q22" i="6" s="1"/>
  <c r="H23" i="6"/>
  <c r="Q23" i="6"/>
  <c r="H24" i="6"/>
  <c r="Q24" i="6"/>
  <c r="H25" i="6"/>
  <c r="Q25" i="6" s="1"/>
  <c r="H26" i="6"/>
  <c r="Q26" i="6"/>
  <c r="H27" i="6"/>
  <c r="Q27" i="6"/>
  <c r="H28" i="6"/>
  <c r="Q28" i="6" s="1"/>
  <c r="H29" i="6"/>
  <c r="Q29" i="6" s="1"/>
  <c r="H30" i="6"/>
  <c r="Q30" i="6" s="1"/>
  <c r="H31" i="6"/>
  <c r="Q31" i="6" s="1"/>
  <c r="H32" i="6"/>
  <c r="Q32" i="6"/>
  <c r="H33" i="6"/>
  <c r="Q33" i="6"/>
  <c r="H34" i="6"/>
  <c r="Q34" i="6"/>
  <c r="H35" i="6"/>
  <c r="Q35" i="6" s="1"/>
  <c r="H36" i="6"/>
  <c r="Q36" i="6"/>
  <c r="R40" i="6"/>
  <c r="S23" i="7"/>
  <c r="S22" i="7"/>
  <c r="S21" i="7"/>
  <c r="S19" i="7"/>
  <c r="U15" i="7"/>
  <c r="U14" i="7"/>
  <c r="U12" i="7"/>
  <c r="U10" i="7"/>
  <c r="U8" i="7"/>
  <c r="U7" i="7"/>
  <c r="S25" i="7"/>
  <c r="S24" i="7"/>
  <c r="U4" i="7"/>
  <c r="S20" i="7"/>
  <c r="S18" i="7"/>
  <c r="U13" i="7"/>
  <c r="U11" i="7"/>
  <c r="U9" i="7"/>
  <c r="U6" i="7"/>
  <c r="U5" i="7"/>
  <c r="C9" i="6" l="1"/>
  <c r="C6" i="6"/>
  <c r="E9" i="6" l="1"/>
  <c r="R9" i="6" s="1"/>
  <c r="C10" i="6"/>
  <c r="E10" i="6" l="1"/>
  <c r="R10" i="6" s="1"/>
  <c r="C11" i="6"/>
  <c r="D58" i="6"/>
  <c r="E11" i="6" l="1"/>
  <c r="R11" i="6" s="1"/>
  <c r="C12" i="6"/>
  <c r="P5" i="5"/>
  <c r="Q2" i="6" s="1"/>
  <c r="E12" i="6" l="1"/>
  <c r="R12" i="6" s="1"/>
  <c r="C13" i="6"/>
  <c r="Q5" i="5"/>
  <c r="S25" i="5"/>
  <c r="S24" i="5"/>
  <c r="S23" i="5"/>
  <c r="S22" i="5"/>
  <c r="S21" i="5"/>
  <c r="S20" i="5"/>
  <c r="S19" i="5"/>
  <c r="S18" i="5"/>
  <c r="U15" i="5"/>
  <c r="U14" i="5"/>
  <c r="U13" i="5"/>
  <c r="U12" i="5"/>
  <c r="U11" i="5"/>
  <c r="U10" i="5"/>
  <c r="U9" i="5"/>
  <c r="U8" i="5"/>
  <c r="U7" i="5"/>
  <c r="U6" i="5"/>
  <c r="U5" i="5"/>
  <c r="U4" i="5"/>
  <c r="C14" i="6" l="1"/>
  <c r="E13" i="6"/>
  <c r="R13" i="6" s="1"/>
  <c r="D8" i="6"/>
  <c r="D9" i="6"/>
  <c r="D10" i="6"/>
  <c r="D11" i="6"/>
  <c r="D12" i="6"/>
  <c r="R2" i="6"/>
  <c r="F8" i="6"/>
  <c r="D13" i="6" l="1"/>
  <c r="E14" i="6"/>
  <c r="C15" i="6"/>
  <c r="C4" i="6"/>
  <c r="G8" i="6"/>
  <c r="H8" i="6"/>
  <c r="H43" i="6"/>
  <c r="G44" i="6"/>
  <c r="G45" i="6"/>
  <c r="C48" i="6"/>
  <c r="G51" i="6"/>
  <c r="G52" i="6"/>
  <c r="G53" i="6"/>
  <c r="G54" i="6"/>
  <c r="E56" i="6"/>
  <c r="E58" i="6"/>
  <c r="D6" i="6"/>
  <c r="C8" i="6"/>
  <c r="R14" i="6" l="1"/>
  <c r="D14" i="6"/>
  <c r="C16" i="6"/>
  <c r="E15" i="6"/>
  <c r="R15" i="6" l="1"/>
  <c r="D15" i="6"/>
  <c r="E16" i="6"/>
  <c r="C17" i="6"/>
  <c r="C18" i="6" l="1"/>
  <c r="E17" i="6"/>
  <c r="D16" i="6"/>
  <c r="R16" i="6"/>
  <c r="R17" i="6" l="1"/>
  <c r="D17" i="6"/>
  <c r="C19" i="6"/>
  <c r="E18" i="6"/>
  <c r="D18" i="6" l="1"/>
  <c r="R18" i="6"/>
  <c r="E19" i="6"/>
  <c r="C20" i="6"/>
  <c r="E20" i="6" l="1"/>
  <c r="C21" i="6"/>
  <c r="D19" i="6"/>
  <c r="R19" i="6"/>
  <c r="C22" i="6" l="1"/>
  <c r="E21" i="6"/>
  <c r="D20" i="6"/>
  <c r="R20" i="6"/>
  <c r="D21" i="6" l="1"/>
  <c r="R21" i="6"/>
  <c r="E22" i="6"/>
  <c r="C23" i="6"/>
  <c r="R22" i="6" l="1"/>
  <c r="D22" i="6"/>
  <c r="C24" i="6"/>
  <c r="E23" i="6"/>
  <c r="D23" i="6" l="1"/>
  <c r="R23" i="6"/>
  <c r="E24" i="6"/>
  <c r="C25" i="6"/>
  <c r="E25" i="6" l="1"/>
  <c r="C26" i="6"/>
  <c r="R24" i="6"/>
  <c r="D24" i="6"/>
  <c r="E26" i="6" l="1"/>
  <c r="C27" i="6"/>
  <c r="R25" i="6"/>
  <c r="D25" i="6"/>
  <c r="E27" i="6" l="1"/>
  <c r="C28" i="6"/>
  <c r="D26" i="6"/>
  <c r="R26" i="6"/>
  <c r="C29" i="6" l="1"/>
  <c r="E28" i="6"/>
  <c r="D27" i="6"/>
  <c r="R27" i="6"/>
  <c r="D28" i="6" l="1"/>
  <c r="R28" i="6"/>
  <c r="E29" i="6"/>
  <c r="C30" i="6"/>
  <c r="D29" i="6" l="1"/>
  <c r="R29" i="6"/>
  <c r="E30" i="6"/>
  <c r="C31" i="6"/>
  <c r="R30" i="6" l="1"/>
  <c r="D30" i="6"/>
  <c r="E31" i="6"/>
  <c r="C32" i="6"/>
  <c r="E32" i="6" l="1"/>
  <c r="C33" i="6"/>
  <c r="D31" i="6"/>
  <c r="E33" i="6" l="1"/>
  <c r="C34" i="6"/>
  <c r="R32" i="6"/>
  <c r="D32" i="6"/>
  <c r="C35" i="6" l="1"/>
  <c r="C36" i="6" s="1"/>
  <c r="C37" i="6" s="1"/>
  <c r="E34" i="6"/>
  <c r="D33" i="6"/>
  <c r="R33" i="6"/>
  <c r="C38" i="6" l="1"/>
  <c r="H37" i="6"/>
  <c r="D34" i="6"/>
  <c r="E35" i="6"/>
  <c r="Q37" i="6" l="1"/>
  <c r="R31" i="6" s="1"/>
  <c r="C39" i="6"/>
  <c r="H39" i="6" s="1"/>
  <c r="Q39" i="6" s="1"/>
  <c r="H38" i="6"/>
  <c r="Q38" i="6" s="1"/>
  <c r="R35" i="6"/>
  <c r="D35" i="6"/>
  <c r="E36" i="6"/>
  <c r="H45" i="6" l="1"/>
  <c r="H44" i="6"/>
  <c r="R34" i="6"/>
  <c r="E37" i="6"/>
  <c r="D36" i="6"/>
  <c r="R36" i="6"/>
  <c r="R37" i="6" l="1"/>
  <c r="D37" i="6"/>
  <c r="E39" i="6"/>
  <c r="E38" i="6"/>
  <c r="D38" i="6" l="1"/>
  <c r="R38" i="6"/>
  <c r="R39" i="6"/>
  <c r="D39" i="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<sst xmlns="http://schemas.openxmlformats.org/spreadsheetml/2006/main" count="132" uniqueCount="77">
  <si>
    <t>תאריך</t>
  </si>
  <si>
    <t xml:space="preserve">© 2024 פתרונות אקסל לעסקים | Excelwiz </t>
  </si>
  <si>
    <t>🌐</t>
  </si>
  <si>
    <t xml:space="preserve"> רוצים לראות מה עוד אפשר לעשות עם אקסל לעסק ?</t>
  </si>
  <si>
    <t>אהבתם את האקסל ?  אשמח לדעת  !  בכל זאת השקענו :)</t>
  </si>
  <si>
    <t>ניסיון של 20 שנה בניהול כספים וייעוץ לעסקים קטנים ובינוניים</t>
  </si>
  <si>
    <t>פתרונות לאוטומציה, תזרים מזומנים, בקרה תקציבית</t>
  </si>
  <si>
    <t>בניית כלים ודוחות באקסל בהתאמה אישית</t>
  </si>
  <si>
    <r>
      <rPr>
        <sz val="12"/>
        <color theme="2" tint="-0.749992370372631"/>
        <rFont val="Aptos Narrow"/>
        <family val="2"/>
        <scheme val="minor"/>
      </rPr>
      <t>💼</t>
    </r>
    <r>
      <rPr>
        <sz val="11"/>
        <color theme="2" tint="-0.749992370372631"/>
        <rFont val="Aptos Narrow"/>
        <family val="2"/>
        <scheme val="minor"/>
      </rPr>
      <t xml:space="preserve"> </t>
    </r>
    <r>
      <rPr>
        <b/>
        <sz val="11"/>
        <color theme="2" tint="-0.749992370372631"/>
        <rFont val="Aptos Narrow"/>
        <family val="2"/>
        <scheme val="minor"/>
      </rPr>
      <t>אקסל חכם. תוצאות מדויקות. מותאם לעסק שלך</t>
    </r>
  </si>
  <si>
    <t>פתרונות אקסל לעסקים</t>
  </si>
  <si>
    <t>ExcelWiz</t>
  </si>
  <si>
    <t>שבת</t>
  </si>
  <si>
    <t>יום שישי</t>
  </si>
  <si>
    <t>יום חמישי</t>
  </si>
  <si>
    <t>יום רביעי</t>
  </si>
  <si>
    <t>יום שלישי</t>
  </si>
  <si>
    <t>יום שני</t>
  </si>
  <si>
    <t>יום ראשון</t>
  </si>
  <si>
    <t>יום</t>
  </si>
  <si>
    <t>th</t>
  </si>
  <si>
    <t>תאילנדית</t>
  </si>
  <si>
    <t>דצמבר</t>
  </si>
  <si>
    <t>ru</t>
  </si>
  <si>
    <t>רוסית</t>
  </si>
  <si>
    <t>נובמבר</t>
  </si>
  <si>
    <t>ro</t>
  </si>
  <si>
    <t>רומנית</t>
  </si>
  <si>
    <t>אוקטובר</t>
  </si>
  <si>
    <t>fr</t>
  </si>
  <si>
    <t>צרפתית</t>
  </si>
  <si>
    <t>ספטמבר</t>
  </si>
  <si>
    <t>ar</t>
  </si>
  <si>
    <t>ערבית</t>
  </si>
  <si>
    <t>אוגוסט</t>
  </si>
  <si>
    <t>יולי</t>
  </si>
  <si>
    <t>zh-chs</t>
  </si>
  <si>
    <t>סינית</t>
  </si>
  <si>
    <t>יוני</t>
  </si>
  <si>
    <t>ti*</t>
  </si>
  <si>
    <t>טיגרינית</t>
  </si>
  <si>
    <t>מאי</t>
  </si>
  <si>
    <t>hi</t>
  </si>
  <si>
    <t>הינדית (הודו)</t>
  </si>
  <si>
    <t>אפריל</t>
  </si>
  <si>
    <t>am</t>
  </si>
  <si>
    <t>אמהרית</t>
  </si>
  <si>
    <t>מרץ</t>
  </si>
  <si>
    <t>en</t>
  </si>
  <si>
    <t>אנגלית</t>
  </si>
  <si>
    <t>פברואר</t>
  </si>
  <si>
    <t>ינואר</t>
  </si>
  <si>
    <t>קוד</t>
  </si>
  <si>
    <t>שפה</t>
  </si>
  <si>
    <t>בחירת שפה נוספת</t>
  </si>
  <si>
    <t>שפה נבחרת</t>
  </si>
  <si>
    <t>מספר שעות מקסימלי לחודש</t>
  </si>
  <si>
    <t>מספר שעות מקסימלי ליום</t>
  </si>
  <si>
    <t>בחירת שנה</t>
  </si>
  <si>
    <t>תאריך:</t>
  </si>
  <si>
    <t>ידוע לי כי אין לחרוג משעות העבודה</t>
  </si>
  <si>
    <t>סה"כ ימי נוכחות</t>
  </si>
  <si>
    <t>סה"כ שעות</t>
  </si>
  <si>
    <t>שעות רגילות</t>
  </si>
  <si>
    <t>`</t>
  </si>
  <si>
    <t>שעות בשבוע</t>
  </si>
  <si>
    <t>שעות במספר</t>
  </si>
  <si>
    <t>שעת סיום</t>
  </si>
  <si>
    <t>שעת התחלה</t>
  </si>
  <si>
    <t xml:space="preserve">דוח נוכחות ואישור בגין ניכוי ארוחות </t>
  </si>
  <si>
    <t>שנה</t>
  </si>
  <si>
    <t>שם העובד:</t>
  </si>
  <si>
    <t>שם מעסיק:</t>
  </si>
  <si>
    <t>ע.מ / ח.פ:</t>
  </si>
  <si>
    <t>חתימה:</t>
  </si>
  <si>
    <t>מספר זהות / דרכון :</t>
  </si>
  <si>
    <t>בחירת חודש</t>
  </si>
  <si>
    <t>ניתן לשכפל את גליון השעות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</si>
</sst>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dd"/>
    <numFmt numFmtId="165" formatCode="0.0"/>
    <numFmt numFmtId="166" formatCode="h:mm;@"/>
    <numFmt numFmtId="167" formatCode="[$-1000000]h:mm;@"/>
    <numFmt numFmtId="168" formatCode="mm/yyyy"/>
  </numFmts>
  <fonts count="43" x14ac:knownFonts="1">
    <font>
      <sz val="11"/>
      <color theme="1"/>
      <name val="Aptos Narrow"/>
      <family val="2"/>
      <charset val="177"/>
      <scheme val="minor"/>
    </font>
    <font>
      <sz val="11"/>
      <color theme="2" tint="-0.749992370372631"/>
      <name val="Aptos Narrow"/>
      <family val="2"/>
      <charset val="177"/>
      <scheme val="minor"/>
    </font>
    <font>
      <sz val="17"/>
      <color rgb="FFCC0099"/>
      <name val="Aptos Narrow"/>
      <family val="2"/>
      <charset val="177"/>
      <scheme val="minor"/>
    </font>
    <font>
      <b/>
      <sz val="11"/>
      <color theme="2" tint="-0.74999237037263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2" tint="-0.749992370372631"/>
      <name val="Aptos Narrow"/>
      <family val="2"/>
      <scheme val="minor"/>
    </font>
    <font>
      <sz val="12"/>
      <color theme="2" tint="-0.749992370372631"/>
      <name val="Aptos Narrow"/>
      <family val="2"/>
      <scheme val="minor"/>
    </font>
    <font>
      <b/>
      <sz val="18"/>
      <color theme="1"/>
      <name val="Aptos Narrow"/>
      <family val="2"/>
      <charset val="177"/>
      <scheme val="minor"/>
    </font>
    <font>
      <b/>
      <sz val="13.5"/>
      <color theme="8"/>
      <name val="Aptos Narrow"/>
      <family val="2"/>
      <charset val="177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charset val="177"/>
      <scheme val="minor"/>
    </font>
    <font>
      <sz val="14"/>
      <color theme="0"/>
      <name val="Aptos Black"/>
      <family val="2"/>
    </font>
    <font>
      <b/>
      <sz val="11"/>
      <color rgb="FFFA7D00"/>
      <name val="Aptos Narrow"/>
      <family val="2"/>
      <charset val="177"/>
      <scheme val="minor"/>
    </font>
    <font>
      <sz val="11"/>
      <color rgb="FFFF0000"/>
      <name val="Aptos Narrow"/>
      <family val="2"/>
      <charset val="177"/>
      <scheme val="minor"/>
    </font>
    <font>
      <b/>
      <sz val="11"/>
      <color rgb="FFFFC000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2"/>
      <color theme="3"/>
      <name val="Calibri"/>
      <family val="2"/>
    </font>
    <font>
      <sz val="13"/>
      <color theme="1"/>
      <name val="Calibri"/>
      <family val="2"/>
    </font>
    <font>
      <b/>
      <sz val="13"/>
      <color theme="1"/>
      <name val="Calibri"/>
      <family val="2"/>
    </font>
    <font>
      <b/>
      <sz val="13"/>
      <name val="Calibri"/>
      <family val="2"/>
    </font>
    <font>
      <sz val="13"/>
      <color theme="1"/>
      <name val="Aptos Narrow"/>
      <family val="2"/>
      <scheme val="minor"/>
    </font>
    <font>
      <b/>
      <sz val="13"/>
      <color theme="3"/>
      <name val="Calibri"/>
      <family val="2"/>
    </font>
    <font>
      <b/>
      <sz val="10"/>
      <color rgb="FFFF0000"/>
      <name val="Calibri"/>
      <family val="2"/>
    </font>
    <font>
      <b/>
      <sz val="11"/>
      <color rgb="FFFF0000"/>
      <name val="Calibri"/>
      <family val="2"/>
    </font>
    <font>
      <b/>
      <sz val="8"/>
      <color rgb="FFFF0000"/>
      <name val="Calibri"/>
      <family val="2"/>
    </font>
    <font>
      <b/>
      <sz val="11"/>
      <color theme="1"/>
      <name val="Calibri"/>
      <family val="2"/>
    </font>
    <font>
      <b/>
      <sz val="13"/>
      <color theme="0"/>
      <name val="Calibri"/>
      <family val="2"/>
    </font>
    <font>
      <sz val="11"/>
      <color theme="3"/>
      <name val="Calibri"/>
      <family val="2"/>
    </font>
    <font>
      <b/>
      <sz val="16"/>
      <color theme="1"/>
      <name val="Calibri"/>
      <family val="2"/>
    </font>
    <font>
      <b/>
      <sz val="13"/>
      <color theme="4" tint="-0.499984740745262"/>
      <name val="Calibri"/>
      <family val="2"/>
    </font>
    <font>
      <sz val="11"/>
      <color theme="4" tint="-0.499984740745262"/>
      <name val="Calibri"/>
      <family val="2"/>
    </font>
    <font>
      <sz val="13"/>
      <color theme="4" tint="-0.499984740745262"/>
      <name val="Calibri"/>
      <family val="2"/>
    </font>
    <font>
      <sz val="12"/>
      <color theme="4" tint="-0.499984740745262"/>
      <name val="Calibri"/>
      <family val="2"/>
    </font>
    <font>
      <sz val="11"/>
      <color theme="1" tint="0.249977111117893"/>
      <name val="Calibri"/>
      <family val="2"/>
    </font>
    <font>
      <sz val="11"/>
      <color theme="1" tint="0.249977111117893"/>
      <name val="Aptos Narrow"/>
      <family val="2"/>
      <scheme val="minor"/>
    </font>
    <font>
      <b/>
      <sz val="12"/>
      <color theme="1" tint="0.249977111117893"/>
      <name val="Calibri"/>
      <family val="2"/>
    </font>
    <font>
      <b/>
      <sz val="13"/>
      <color theme="1" tint="0.249977111117893"/>
      <name val="Calibri"/>
      <family val="2"/>
    </font>
    <font>
      <sz val="13"/>
      <color theme="1" tint="0.249977111117893"/>
      <name val="Aptos Narrow"/>
      <family val="2"/>
      <scheme val="minor"/>
    </font>
    <font>
      <sz val="13"/>
      <color theme="1" tint="0.249977111117893"/>
      <name val="Calibri"/>
      <family val="2"/>
    </font>
    <font>
      <sz val="12"/>
      <color theme="1" tint="0.249977111117893"/>
      <name val="Calibri"/>
      <family val="2"/>
    </font>
    <font>
      <sz val="12"/>
      <color theme="0"/>
      <name val="Aptos Black"/>
      <family val="2"/>
    </font>
    <font>
      <b/>
      <sz val="12"/>
      <color theme="0"/>
      <name val="Aptos Black"/>
      <family val="2"/>
    </font>
  </fonts>
  <fills count="12">
    <fill>
      <patternFill patternType="none"/>
    </fill>
    <fill>
      <patternFill patternType="gray125"/>
    </fill>
    <fill>
      <gradientFill>
        <stop position="0">
          <color theme="7"/>
        </stop>
        <stop position="1">
          <color rgb="FFCC0099"/>
        </stop>
      </gradientFill>
    </fill>
    <fill>
      <patternFill patternType="solid">
        <fgColor rgb="FFF2F2F2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F9ED5"/>
        <bgColor auto="1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/>
        <bgColor indexed="64"/>
      </patternFill>
    </fill>
  </fills>
  <borders count="2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7F7F7F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7F7F7F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7F7F7F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</borders>
  <cellStyleXfs count="6">
    <xf numFmtId="0" fontId="0" fillId="0" borderId="0"/>
    <xf numFmtId="0" fontId="10" fillId="0" borderId="0" applyNumberFormat="0" applyFill="0" applyBorder="0" applyAlignment="0" applyProtection="0"/>
    <xf numFmtId="0" fontId="12" fillId="3" borderId="1" applyNumberFormat="0" applyAlignment="0" applyProtection="0"/>
    <xf numFmtId="0" fontId="13" fillId="0" borderId="0" applyNumberFormat="0" applyFill="0" applyBorder="0" applyAlignment="0" applyProtection="0"/>
    <xf numFmtId="0" fontId="9" fillId="0" borderId="0"/>
    <xf numFmtId="9" fontId="9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7" fontId="0" fillId="0" borderId="0" xfId="0" applyNumberForma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" fillId="0" borderId="0" xfId="0" applyFont="1"/>
    <xf numFmtId="0" fontId="0" fillId="0" borderId="0" xfId="0" applyAlignment="1">
      <alignment horizontal="right" vertical="center" indent="1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 indent="2"/>
    </xf>
    <xf numFmtId="0" fontId="5" fillId="0" borderId="0" xfId="0" applyFont="1"/>
    <xf numFmtId="0" fontId="5" fillId="0" borderId="0" xfId="0" applyFont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9" fillId="0" borderId="0" xfId="0" applyFont="1" applyAlignment="1">
      <alignment wrapText="1"/>
    </xf>
    <xf numFmtId="0" fontId="9" fillId="4" borderId="0" xfId="4" applyFill="1" applyAlignment="1">
      <alignment horizontal="center"/>
    </xf>
    <xf numFmtId="0" fontId="14" fillId="4" borderId="0" xfId="4" applyFont="1" applyFill="1" applyAlignment="1">
      <alignment horizontal="center"/>
    </xf>
    <xf numFmtId="0" fontId="14" fillId="4" borderId="0" xfId="4" applyFont="1" applyFill="1" applyAlignment="1">
      <alignment horizontal="right"/>
    </xf>
    <xf numFmtId="0" fontId="15" fillId="0" borderId="0" xfId="4" applyFont="1"/>
    <xf numFmtId="2" fontId="15" fillId="0" borderId="0" xfId="4" applyNumberFormat="1" applyFont="1" applyAlignment="1">
      <alignment horizontal="center"/>
    </xf>
    <xf numFmtId="0" fontId="15" fillId="0" borderId="0" xfId="4" applyFont="1" applyAlignment="1">
      <alignment horizontal="center"/>
    </xf>
    <xf numFmtId="0" fontId="9" fillId="0" borderId="0" xfId="4"/>
    <xf numFmtId="165" fontId="15" fillId="0" borderId="0" xfId="4" applyNumberFormat="1" applyFont="1"/>
    <xf numFmtId="165" fontId="15" fillId="0" borderId="0" xfId="4" applyNumberFormat="1" applyFont="1" applyAlignment="1">
      <alignment horizontal="right"/>
    </xf>
    <xf numFmtId="0" fontId="15" fillId="5" borderId="0" xfId="4" applyFont="1" applyFill="1"/>
    <xf numFmtId="0" fontId="15" fillId="0" borderId="0" xfId="4" applyFont="1" applyAlignment="1">
      <alignment horizontal="right"/>
    </xf>
    <xf numFmtId="0" fontId="15" fillId="5" borderId="0" xfId="4" applyFont="1" applyFill="1" applyAlignment="1">
      <alignment horizontal="right"/>
    </xf>
    <xf numFmtId="0" fontId="15" fillId="5" borderId="0" xfId="4" applyFont="1" applyFill="1" applyAlignment="1">
      <alignment horizontal="center"/>
    </xf>
    <xf numFmtId="2" fontId="15" fillId="5" borderId="0" xfId="4" applyNumberFormat="1" applyFont="1" applyFill="1" applyAlignment="1">
      <alignment horizontal="center"/>
    </xf>
    <xf numFmtId="165" fontId="15" fillId="5" borderId="0" xfId="4" applyNumberFormat="1" applyFont="1" applyFill="1"/>
    <xf numFmtId="165" fontId="15" fillId="5" borderId="0" xfId="4" applyNumberFormat="1" applyFont="1" applyFill="1" applyAlignment="1">
      <alignment horizontal="right"/>
    </xf>
    <xf numFmtId="0" fontId="16" fillId="5" borderId="0" xfId="4" applyFont="1" applyFill="1"/>
    <xf numFmtId="166" fontId="17" fillId="3" borderId="0" xfId="2" applyNumberFormat="1" applyFont="1" applyBorder="1" applyAlignment="1">
      <alignment vertical="center"/>
    </xf>
    <xf numFmtId="165" fontId="18" fillId="5" borderId="0" xfId="4" applyNumberFormat="1" applyFont="1" applyFill="1"/>
    <xf numFmtId="0" fontId="18" fillId="5" borderId="0" xfId="4" applyFont="1" applyFill="1"/>
    <xf numFmtId="166" fontId="17" fillId="3" borderId="3" xfId="2" applyNumberFormat="1" applyFont="1" applyBorder="1" applyAlignment="1">
      <alignment vertical="center"/>
    </xf>
    <xf numFmtId="0" fontId="18" fillId="0" borderId="0" xfId="4" applyFont="1" applyAlignment="1">
      <alignment horizontal="right"/>
    </xf>
    <xf numFmtId="165" fontId="19" fillId="5" borderId="0" xfId="4" applyNumberFormat="1" applyFont="1" applyFill="1" applyAlignment="1">
      <alignment horizontal="left"/>
    </xf>
    <xf numFmtId="0" fontId="21" fillId="0" borderId="0" xfId="4" applyFont="1"/>
    <xf numFmtId="0" fontId="18" fillId="0" borderId="0" xfId="4" applyFont="1"/>
    <xf numFmtId="0" fontId="19" fillId="0" borderId="0" xfId="4" applyFont="1" applyAlignment="1">
      <alignment horizontal="left"/>
    </xf>
    <xf numFmtId="164" fontId="15" fillId="5" borderId="0" xfId="4" applyNumberFormat="1" applyFont="1" applyFill="1" applyAlignment="1">
      <alignment horizontal="right"/>
    </xf>
    <xf numFmtId="14" fontId="15" fillId="5" borderId="0" xfId="4" applyNumberFormat="1" applyFont="1" applyFill="1" applyAlignment="1">
      <alignment horizontal="right"/>
    </xf>
    <xf numFmtId="14" fontId="15" fillId="5" borderId="0" xfId="4" applyNumberFormat="1" applyFont="1" applyFill="1" applyAlignment="1">
      <alignment horizontal="center"/>
    </xf>
    <xf numFmtId="1" fontId="22" fillId="3" borderId="4" xfId="2" applyNumberFormat="1" applyFont="1" applyBorder="1" applyAlignment="1">
      <alignment horizontal="center" vertical="center"/>
    </xf>
    <xf numFmtId="166" fontId="17" fillId="3" borderId="5" xfId="2" applyNumberFormat="1" applyFont="1" applyBorder="1" applyAlignment="1">
      <alignment horizontal="right" vertical="center"/>
    </xf>
    <xf numFmtId="166" fontId="17" fillId="3" borderId="6" xfId="2" applyNumberFormat="1" applyFont="1" applyBorder="1" applyAlignment="1">
      <alignment vertical="center"/>
    </xf>
    <xf numFmtId="2" fontId="22" fillId="3" borderId="7" xfId="2" applyNumberFormat="1" applyFont="1" applyBorder="1" applyAlignment="1">
      <alignment horizontal="center" vertical="center"/>
    </xf>
    <xf numFmtId="166" fontId="17" fillId="3" borderId="8" xfId="2" applyNumberFormat="1" applyFont="1" applyBorder="1" applyAlignment="1">
      <alignment vertical="center"/>
    </xf>
    <xf numFmtId="166" fontId="17" fillId="3" borderId="9" xfId="2" applyNumberFormat="1" applyFont="1" applyBorder="1" applyAlignment="1">
      <alignment vertical="center"/>
    </xf>
    <xf numFmtId="166" fontId="17" fillId="3" borderId="10" xfId="2" applyNumberFormat="1" applyFont="1" applyBorder="1" applyAlignment="1">
      <alignment vertical="center"/>
    </xf>
    <xf numFmtId="164" fontId="17" fillId="3" borderId="11" xfId="2" applyNumberFormat="1" applyFont="1" applyBorder="1" applyAlignment="1">
      <alignment horizontal="center" vertical="center" wrapText="1"/>
    </xf>
    <xf numFmtId="164" fontId="17" fillId="3" borderId="12" xfId="2" applyNumberFormat="1" applyFont="1" applyBorder="1" applyAlignment="1">
      <alignment horizontal="center" vertical="center" wrapText="1"/>
    </xf>
    <xf numFmtId="2" fontId="15" fillId="5" borderId="0" xfId="5" applyNumberFormat="1" applyFont="1" applyFill="1" applyAlignment="1">
      <alignment horizontal="center"/>
    </xf>
    <xf numFmtId="165" fontId="23" fillId="5" borderId="0" xfId="4" applyNumberFormat="1" applyFont="1" applyFill="1" applyAlignment="1">
      <alignment vertical="center" wrapText="1"/>
    </xf>
    <xf numFmtId="165" fontId="23" fillId="5" borderId="0" xfId="4" applyNumberFormat="1" applyFont="1" applyFill="1" applyAlignment="1">
      <alignment horizontal="right" vertical="center" wrapText="1" readingOrder="2"/>
    </xf>
    <xf numFmtId="165" fontId="24" fillId="5" borderId="0" xfId="4" applyNumberFormat="1" applyFont="1" applyFill="1" applyAlignment="1">
      <alignment vertical="center"/>
    </xf>
    <xf numFmtId="0" fontId="23" fillId="5" borderId="0" xfId="4" applyFont="1" applyFill="1" applyAlignment="1">
      <alignment horizontal="center" vertical="center" wrapText="1"/>
    </xf>
    <xf numFmtId="0" fontId="25" fillId="5" borderId="0" xfId="4" applyFont="1" applyFill="1" applyAlignment="1">
      <alignment horizontal="center" vertical="center" wrapText="1"/>
    </xf>
    <xf numFmtId="2" fontId="26" fillId="6" borderId="0" xfId="5" applyNumberFormat="1" applyFont="1" applyFill="1" applyAlignment="1">
      <alignment horizontal="center"/>
    </xf>
    <xf numFmtId="14" fontId="28" fillId="6" borderId="0" xfId="4" applyNumberFormat="1" applyFont="1" applyFill="1" applyAlignment="1">
      <alignment horizontal="center"/>
    </xf>
    <xf numFmtId="2" fontId="15" fillId="7" borderId="0" xfId="5" applyNumberFormat="1" applyFont="1" applyFill="1" applyAlignment="1">
      <alignment horizontal="center"/>
    </xf>
    <xf numFmtId="0" fontId="28" fillId="6" borderId="0" xfId="4" applyFont="1" applyFill="1" applyAlignment="1">
      <alignment horizontal="center"/>
    </xf>
    <xf numFmtId="0" fontId="0" fillId="0" borderId="0" xfId="0" applyAlignment="1">
      <alignment vertical="center"/>
    </xf>
    <xf numFmtId="0" fontId="31" fillId="0" borderId="0" xfId="4" applyFont="1"/>
    <xf numFmtId="0" fontId="30" fillId="0" borderId="0" xfId="4" applyFont="1" applyAlignment="1">
      <alignment horizontal="left"/>
    </xf>
    <xf numFmtId="0" fontId="30" fillId="5" borderId="0" xfId="3" applyFont="1" applyFill="1" applyAlignment="1"/>
    <xf numFmtId="165" fontId="32" fillId="5" borderId="0" xfId="4" applyNumberFormat="1" applyFont="1" applyFill="1" applyAlignment="1">
      <alignment horizontal="right"/>
    </xf>
    <xf numFmtId="0" fontId="30" fillId="5" borderId="0" xfId="4" applyFont="1" applyFill="1" applyAlignment="1">
      <alignment horizontal="left"/>
    </xf>
    <xf numFmtId="0" fontId="33" fillId="0" borderId="0" xfId="4" applyFont="1"/>
    <xf numFmtId="0" fontId="34" fillId="5" borderId="0" xfId="4" applyFont="1" applyFill="1" applyAlignment="1">
      <alignment horizontal="right"/>
    </xf>
    <xf numFmtId="0" fontId="34" fillId="5" borderId="0" xfId="4" applyFont="1" applyFill="1" applyAlignment="1">
      <alignment horizontal="center"/>
    </xf>
    <xf numFmtId="166" fontId="36" fillId="3" borderId="0" xfId="2" applyNumberFormat="1" applyFont="1" applyBorder="1" applyAlignment="1">
      <alignment vertical="center"/>
    </xf>
    <xf numFmtId="0" fontId="40" fillId="5" borderId="0" xfId="4" applyFont="1" applyFill="1"/>
    <xf numFmtId="0" fontId="36" fillId="0" borderId="0" xfId="4" applyFont="1"/>
    <xf numFmtId="0" fontId="40" fillId="0" borderId="0" xfId="4" applyFont="1"/>
    <xf numFmtId="0" fontId="40" fillId="5" borderId="0" xfId="4" applyFont="1" applyFill="1" applyAlignment="1">
      <alignment horizontal="right"/>
    </xf>
    <xf numFmtId="14" fontId="36" fillId="6" borderId="0" xfId="4" applyNumberFormat="1" applyFont="1" applyFill="1" applyAlignment="1">
      <alignment horizontal="center" vertical="center"/>
    </xf>
    <xf numFmtId="0" fontId="41" fillId="2" borderId="13" xfId="1" applyFont="1" applyFill="1" applyBorder="1" applyAlignment="1">
      <alignment horizontal="right" vertical="center"/>
    </xf>
    <xf numFmtId="0" fontId="42" fillId="2" borderId="13" xfId="1" applyFont="1" applyFill="1" applyBorder="1" applyAlignment="1">
      <alignment horizontal="right" vertical="center"/>
    </xf>
    <xf numFmtId="0" fontId="37" fillId="5" borderId="0" xfId="3" applyFont="1" applyFill="1" applyAlignment="1" applyProtection="1">
      <alignment readingOrder="2"/>
      <protection locked="0"/>
    </xf>
    <xf numFmtId="14" fontId="34" fillId="5" borderId="0" xfId="4" applyNumberFormat="1" applyFont="1" applyFill="1" applyAlignment="1" applyProtection="1">
      <alignment horizontal="right"/>
      <protection locked="0"/>
    </xf>
    <xf numFmtId="164" fontId="34" fillId="5" borderId="0" xfId="4" applyNumberFormat="1" applyFont="1" applyFill="1" applyAlignment="1" applyProtection="1">
      <alignment horizontal="right"/>
      <protection locked="0"/>
    </xf>
    <xf numFmtId="0" fontId="34" fillId="5" borderId="0" xfId="4" applyFont="1" applyFill="1" applyAlignment="1" applyProtection="1">
      <alignment horizontal="right"/>
      <protection locked="0"/>
    </xf>
    <xf numFmtId="0" fontId="37" fillId="5" borderId="0" xfId="4" applyFont="1" applyFill="1" applyAlignment="1" applyProtection="1">
      <alignment horizontal="right"/>
      <protection locked="0"/>
    </xf>
    <xf numFmtId="14" fontId="34" fillId="5" borderId="0" xfId="4" applyNumberFormat="1" applyFont="1" applyFill="1" applyAlignment="1" applyProtection="1">
      <alignment horizontal="center"/>
      <protection locked="0"/>
    </xf>
    <xf numFmtId="0" fontId="34" fillId="5" borderId="0" xfId="4" applyFont="1" applyFill="1" applyAlignment="1" applyProtection="1">
      <alignment horizontal="center"/>
      <protection locked="0"/>
    </xf>
    <xf numFmtId="0" fontId="34" fillId="0" borderId="0" xfId="4" applyFont="1" applyAlignment="1" applyProtection="1">
      <alignment horizontal="right"/>
      <protection locked="0"/>
    </xf>
    <xf numFmtId="0" fontId="35" fillId="0" borderId="0" xfId="4" applyFont="1" applyProtection="1">
      <protection locked="0"/>
    </xf>
    <xf numFmtId="166" fontId="36" fillId="3" borderId="0" xfId="2" applyNumberFormat="1" applyFont="1" applyBorder="1" applyAlignment="1" applyProtection="1">
      <alignment vertical="center"/>
      <protection locked="0"/>
    </xf>
    <xf numFmtId="0" fontId="37" fillId="5" borderId="0" xfId="4" applyFont="1" applyFill="1" applyProtection="1">
      <protection locked="0"/>
    </xf>
    <xf numFmtId="0" fontId="38" fillId="0" borderId="0" xfId="4" applyFont="1" applyProtection="1">
      <protection locked="0"/>
    </xf>
    <xf numFmtId="0" fontId="34" fillId="0" borderId="0" xfId="4" applyFont="1" applyProtection="1">
      <protection locked="0"/>
    </xf>
    <xf numFmtId="166" fontId="36" fillId="3" borderId="0" xfId="2" applyNumberFormat="1" applyFont="1" applyBorder="1" applyAlignment="1" applyProtection="1">
      <protection locked="0"/>
    </xf>
    <xf numFmtId="0" fontId="39" fillId="5" borderId="0" xfId="4" applyFont="1" applyFill="1" applyAlignment="1" applyProtection="1">
      <alignment horizontal="center"/>
      <protection locked="0"/>
    </xf>
    <xf numFmtId="0" fontId="39" fillId="0" borderId="0" xfId="4" applyFont="1" applyAlignment="1" applyProtection="1">
      <alignment horizontal="right"/>
      <protection locked="0"/>
    </xf>
    <xf numFmtId="165" fontId="39" fillId="5" borderId="0" xfId="4" applyNumberFormat="1" applyFont="1" applyFill="1" applyProtection="1">
      <protection locked="0"/>
    </xf>
    <xf numFmtId="0" fontId="42" fillId="8" borderId="13" xfId="1" applyFont="1" applyFill="1" applyBorder="1" applyAlignment="1" applyProtection="1">
      <alignment horizontal="right" vertical="center"/>
      <protection locked="0"/>
    </xf>
    <xf numFmtId="0" fontId="41" fillId="8" borderId="13" xfId="1" applyFont="1" applyFill="1" applyBorder="1" applyAlignment="1" applyProtection="1">
      <alignment horizontal="center" vertical="center"/>
      <protection locked="0"/>
    </xf>
    <xf numFmtId="0" fontId="42" fillId="8" borderId="13" xfId="1" applyFont="1" applyFill="1" applyBorder="1" applyAlignment="1" applyProtection="1">
      <alignment horizontal="center" vertical="center"/>
      <protection locked="0"/>
    </xf>
    <xf numFmtId="0" fontId="41" fillId="2" borderId="0" xfId="1" applyFont="1" applyFill="1" applyBorder="1" applyAlignment="1">
      <alignment horizontal="right" vertical="center"/>
    </xf>
    <xf numFmtId="0" fontId="37" fillId="5" borderId="0" xfId="3" applyFont="1" applyFill="1" applyBorder="1" applyAlignment="1" applyProtection="1">
      <alignment horizontal="center"/>
      <protection locked="0"/>
    </xf>
    <xf numFmtId="0" fontId="18" fillId="0" borderId="0" xfId="4" applyFont="1" applyAlignment="1">
      <alignment horizontal="center"/>
    </xf>
    <xf numFmtId="0" fontId="11" fillId="2" borderId="0" xfId="1" applyFont="1" applyFill="1" applyAlignment="1">
      <alignment horizontal="center" vertical="center"/>
    </xf>
    <xf numFmtId="0" fontId="29" fillId="10" borderId="9" xfId="4" applyFont="1" applyFill="1" applyBorder="1" applyAlignment="1">
      <alignment horizontal="center" vertical="center"/>
    </xf>
    <xf numFmtId="0" fontId="29" fillId="10" borderId="2" xfId="4" applyFont="1" applyFill="1" applyBorder="1" applyAlignment="1">
      <alignment horizontal="center" vertical="center"/>
    </xf>
    <xf numFmtId="0" fontId="29" fillId="10" borderId="8" xfId="4" applyFont="1" applyFill="1" applyBorder="1" applyAlignment="1">
      <alignment horizontal="center" vertical="center"/>
    </xf>
    <xf numFmtId="168" fontId="20" fillId="10" borderId="14" xfId="4" applyNumberFormat="1" applyFont="1" applyFill="1" applyBorder="1" applyAlignment="1">
      <alignment horizontal="center" vertical="center"/>
    </xf>
    <xf numFmtId="0" fontId="29" fillId="10" borderId="0" xfId="4" applyFont="1" applyFill="1" applyBorder="1" applyAlignment="1">
      <alignment horizontal="center" vertical="center"/>
    </xf>
    <xf numFmtId="0" fontId="29" fillId="10" borderId="15" xfId="4" applyFont="1" applyFill="1" applyBorder="1" applyAlignment="1">
      <alignment horizontal="center" vertical="center"/>
    </xf>
    <xf numFmtId="0" fontId="27" fillId="11" borderId="13" xfId="4" applyFont="1" applyFill="1" applyBorder="1" applyAlignment="1">
      <alignment horizontal="center" vertical="center" wrapText="1"/>
    </xf>
    <xf numFmtId="0" fontId="27" fillId="11" borderId="13" xfId="4" applyFont="1" applyFill="1" applyBorder="1" applyAlignment="1">
      <alignment horizontal="center" vertical="center"/>
    </xf>
    <xf numFmtId="0" fontId="27" fillId="11" borderId="16" xfId="4" applyFont="1" applyFill="1" applyBorder="1" applyAlignment="1">
      <alignment horizontal="center" vertical="center" wrapText="1"/>
    </xf>
    <xf numFmtId="0" fontId="27" fillId="11" borderId="17" xfId="4" applyFont="1" applyFill="1" applyBorder="1" applyAlignment="1">
      <alignment horizontal="center" vertical="center" wrapText="1"/>
    </xf>
    <xf numFmtId="0" fontId="27" fillId="11" borderId="19" xfId="4" applyFont="1" applyFill="1" applyBorder="1" applyAlignment="1">
      <alignment horizontal="center" vertical="center" wrapText="1"/>
    </xf>
    <xf numFmtId="0" fontId="27" fillId="11" borderId="20" xfId="4" applyFont="1" applyFill="1" applyBorder="1" applyAlignment="1">
      <alignment horizontal="center" vertical="center"/>
    </xf>
    <xf numFmtId="0" fontId="27" fillId="11" borderId="20" xfId="4" applyFont="1" applyFill="1" applyBorder="1" applyAlignment="1">
      <alignment horizontal="center" vertical="center" wrapText="1"/>
    </xf>
    <xf numFmtId="0" fontId="27" fillId="11" borderId="21" xfId="4" applyFont="1" applyFill="1" applyBorder="1" applyAlignment="1">
      <alignment horizontal="center" vertical="center" wrapText="1"/>
    </xf>
    <xf numFmtId="14" fontId="16" fillId="6" borderId="18" xfId="4" applyNumberFormat="1" applyFont="1" applyFill="1" applyBorder="1" applyAlignment="1">
      <alignment horizontal="center" vertical="center"/>
    </xf>
    <xf numFmtId="164" fontId="16" fillId="6" borderId="18" xfId="4" applyNumberFormat="1" applyFont="1" applyFill="1" applyBorder="1" applyAlignment="1">
      <alignment horizontal="center" vertical="center"/>
    </xf>
    <xf numFmtId="167" fontId="16" fillId="9" borderId="18" xfId="4" applyNumberFormat="1" applyFont="1" applyFill="1" applyBorder="1" applyAlignment="1" applyProtection="1">
      <alignment horizontal="center" vertical="center"/>
      <protection locked="0"/>
    </xf>
    <xf numFmtId="166" fontId="16" fillId="6" borderId="18" xfId="4" applyNumberFormat="1" applyFont="1" applyFill="1" applyBorder="1" applyAlignment="1">
      <alignment horizontal="center" vertical="center"/>
    </xf>
  </cellXfs>
  <cellStyles count="6">
    <cellStyle name="Normal" xfId="0" builtinId="0"/>
    <cellStyle name="Normal 2" xfId="4" xr:uid="{63922845-0F5E-4B49-8E44-F5CE6CEA0884}"/>
    <cellStyle name="Percent 2" xfId="5" xr:uid="{AEF68447-9848-4EE2-9496-9E814E078199}"/>
    <cellStyle name="היפר-קישור" xfId="1" builtinId="8"/>
    <cellStyle name="חישוב" xfId="2" builtinId="22"/>
    <cellStyle name="טקסט אזהרה" xfId="3" builtinId="1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4.9989318521683403E-2"/>
        </patternFill>
      </fill>
    </dxf>
  </dxfs>
  <tableStyles count="0" defaultTableStyle="TableStyleMedium2" defaultPivotStyle="PivotStyleLight16"/>
  <colors>
    <mruColors>
      <color rgb="FF0F9ED5"/>
      <color rgb="FFF7F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hyperlink" Target="#&#1488;&#1493;&#1491;&#1493;&#1514;!C1"/><Relationship Id="rId7" Type="http://schemas.openxmlformats.org/officeDocument/2006/relationships/image" Target="../media/image4.svg"/><Relationship Id="rId2" Type="http://schemas.openxmlformats.org/officeDocument/2006/relationships/hyperlink" Target="#&#1492;&#1490;&#1491;&#1512;&#1493;&#1514;!E7"/><Relationship Id="rId1" Type="http://schemas.openxmlformats.org/officeDocument/2006/relationships/hyperlink" Target="#'&#1490;&#1500;&#1497;&#1493;&#1503; &#1513;&#1506;&#1493;&#1514;'!A1"/><Relationship Id="rId6" Type="http://schemas.openxmlformats.org/officeDocument/2006/relationships/image" Target="../media/image3.png"/><Relationship Id="rId5" Type="http://schemas.openxmlformats.org/officeDocument/2006/relationships/image" Target="../media/image2.svg"/><Relationship Id="rId4" Type="http://schemas.openxmlformats.org/officeDocument/2006/relationships/image" Target="../media/image1.png"/><Relationship Id="rId9" Type="http://schemas.openxmlformats.org/officeDocument/2006/relationships/image" Target="../media/image6.sv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13" Type="http://schemas.openxmlformats.org/officeDocument/2006/relationships/image" Target="../media/image10.svg"/><Relationship Id="rId3" Type="http://schemas.openxmlformats.org/officeDocument/2006/relationships/hyperlink" Target="#'&#1490;&#1500;&#1497;&#1493;&#1503; &#1513;&#1506;&#1493;&#1514;'!D1"/><Relationship Id="rId7" Type="http://schemas.openxmlformats.org/officeDocument/2006/relationships/image" Target="../media/image2.svg"/><Relationship Id="rId12" Type="http://schemas.openxmlformats.org/officeDocument/2006/relationships/image" Target="../media/image9.png"/><Relationship Id="rId2" Type="http://schemas.openxmlformats.org/officeDocument/2006/relationships/image" Target="../media/image8.svg"/><Relationship Id="rId1" Type="http://schemas.openxmlformats.org/officeDocument/2006/relationships/image" Target="../media/image7.png"/><Relationship Id="rId6" Type="http://schemas.openxmlformats.org/officeDocument/2006/relationships/image" Target="../media/image1.png"/><Relationship Id="rId11" Type="http://schemas.openxmlformats.org/officeDocument/2006/relationships/image" Target="../media/image6.svg"/><Relationship Id="rId5" Type="http://schemas.openxmlformats.org/officeDocument/2006/relationships/hyperlink" Target="#&#1488;&#1493;&#1491;&#1493;&#1514;!C1"/><Relationship Id="rId10" Type="http://schemas.openxmlformats.org/officeDocument/2006/relationships/image" Target="../media/image5.png"/><Relationship Id="rId4" Type="http://schemas.openxmlformats.org/officeDocument/2006/relationships/hyperlink" Target="#&#1492;&#1490;&#1491;&#1512;&#1493;&#1514;!A1"/><Relationship Id="rId9" Type="http://schemas.openxmlformats.org/officeDocument/2006/relationships/image" Target="../media/image4.sv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xcelwiz.co.il/" TargetMode="External"/><Relationship Id="rId13" Type="http://schemas.openxmlformats.org/officeDocument/2006/relationships/image" Target="../media/image5.png"/><Relationship Id="rId3" Type="http://schemas.openxmlformats.org/officeDocument/2006/relationships/hyperlink" Target="#&#1488;&#1493;&#1491;&#1493;&#1514;!A1"/><Relationship Id="rId7" Type="http://schemas.openxmlformats.org/officeDocument/2006/relationships/image" Target="../media/image11.png"/><Relationship Id="rId12" Type="http://schemas.openxmlformats.org/officeDocument/2006/relationships/image" Target="../media/image4.svg"/><Relationship Id="rId2" Type="http://schemas.openxmlformats.org/officeDocument/2006/relationships/hyperlink" Target="#&#1492;&#1490;&#1491;&#1512;&#1493;&#1514;!E7"/><Relationship Id="rId1" Type="http://schemas.openxmlformats.org/officeDocument/2006/relationships/hyperlink" Target="#'&#1490;&#1500;&#1497;&#1493;&#1503; &#1513;&#1506;&#1493;&#1514;'!D1"/><Relationship Id="rId6" Type="http://schemas.openxmlformats.org/officeDocument/2006/relationships/hyperlink" Target="https://wa.me/972546996706" TargetMode="External"/><Relationship Id="rId11" Type="http://schemas.openxmlformats.org/officeDocument/2006/relationships/image" Target="../media/image3.png"/><Relationship Id="rId5" Type="http://schemas.openxmlformats.org/officeDocument/2006/relationships/image" Target="../media/image2.svg"/><Relationship Id="rId10" Type="http://schemas.openxmlformats.org/officeDocument/2006/relationships/image" Target="../media/image8.svg"/><Relationship Id="rId4" Type="http://schemas.openxmlformats.org/officeDocument/2006/relationships/image" Target="../media/image1.png"/><Relationship Id="rId9" Type="http://schemas.openxmlformats.org/officeDocument/2006/relationships/image" Target="../media/image7.png"/><Relationship Id="rId14" Type="http://schemas.openxmlformats.org/officeDocument/2006/relationships/image" Target="../media/image6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1552578</xdr:colOff>
      <xdr:row>84</xdr:row>
      <xdr:rowOff>141754</xdr:rowOff>
    </xdr:to>
    <xdr:sp macro="" textlink="">
      <xdr:nvSpPr>
        <xdr:cNvPr id="19" name="Rectangle 1">
          <a:extLst>
            <a:ext uri="{FF2B5EF4-FFF2-40B4-BE49-F238E27FC236}">
              <a16:creationId xmlns:a16="http://schemas.microsoft.com/office/drawing/2014/main" id="{03ED1ECF-B75F-49CE-8428-1800E1B1406F}"/>
            </a:ext>
          </a:extLst>
        </xdr:cNvPr>
        <xdr:cNvSpPr/>
      </xdr:nvSpPr>
      <xdr:spPr>
        <a:xfrm flipH="1">
          <a:off x="9834495822" y="0"/>
          <a:ext cx="1552578" cy="20106154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781050</xdr:colOff>
      <xdr:row>50</xdr:row>
      <xdr:rowOff>180975</xdr:rowOff>
    </xdr:from>
    <xdr:to>
      <xdr:col>5</xdr:col>
      <xdr:colOff>600075</xdr:colOff>
      <xdr:row>50</xdr:row>
      <xdr:rowOff>190500</xdr:rowOff>
    </xdr:to>
    <xdr:cxnSp macro="">
      <xdr:nvCxnSpPr>
        <xdr:cNvPr id="3" name="מחבר ישר 2">
          <a:extLst>
            <a:ext uri="{FF2B5EF4-FFF2-40B4-BE49-F238E27FC236}">
              <a16:creationId xmlns:a16="http://schemas.microsoft.com/office/drawing/2014/main" id="{7B67AEEC-6E4A-9049-A17D-6D9495FACE20}"/>
            </a:ext>
          </a:extLst>
        </xdr:cNvPr>
        <xdr:cNvCxnSpPr/>
      </xdr:nvCxnSpPr>
      <xdr:spPr>
        <a:xfrm>
          <a:off x="9831504975" y="13268325"/>
          <a:ext cx="2200275" cy="9525"/>
        </a:xfrm>
        <a:prstGeom prst="line">
          <a:avLst/>
        </a:prstGeom>
        <a:ln>
          <a:solidFill>
            <a:schemeClr val="tx1">
              <a:lumMod val="85000"/>
              <a:lumOff val="15000"/>
            </a:schemeClr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781050</xdr:colOff>
      <xdr:row>51</xdr:row>
      <xdr:rowOff>247650</xdr:rowOff>
    </xdr:from>
    <xdr:to>
      <xdr:col>5</xdr:col>
      <xdr:colOff>600075</xdr:colOff>
      <xdr:row>51</xdr:row>
      <xdr:rowOff>257175</xdr:rowOff>
    </xdr:to>
    <xdr:cxnSp macro="">
      <xdr:nvCxnSpPr>
        <xdr:cNvPr id="4" name="מחבר ישר 3">
          <a:extLst>
            <a:ext uri="{FF2B5EF4-FFF2-40B4-BE49-F238E27FC236}">
              <a16:creationId xmlns:a16="http://schemas.microsoft.com/office/drawing/2014/main" id="{129022E0-DE1F-4D8B-8EE8-4A500B36EC59}"/>
            </a:ext>
          </a:extLst>
        </xdr:cNvPr>
        <xdr:cNvCxnSpPr/>
      </xdr:nvCxnSpPr>
      <xdr:spPr>
        <a:xfrm>
          <a:off x="9831504975" y="13554075"/>
          <a:ext cx="2200275" cy="9525"/>
        </a:xfrm>
        <a:prstGeom prst="line">
          <a:avLst/>
        </a:prstGeom>
        <a:ln>
          <a:solidFill>
            <a:schemeClr val="tx1">
              <a:lumMod val="85000"/>
              <a:lumOff val="15000"/>
            </a:schemeClr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285750</xdr:colOff>
      <xdr:row>52</xdr:row>
      <xdr:rowOff>247650</xdr:rowOff>
    </xdr:from>
    <xdr:to>
      <xdr:col>5</xdr:col>
      <xdr:colOff>257175</xdr:colOff>
      <xdr:row>52</xdr:row>
      <xdr:rowOff>257175</xdr:rowOff>
    </xdr:to>
    <xdr:cxnSp macro="">
      <xdr:nvCxnSpPr>
        <xdr:cNvPr id="5" name="מחבר ישר 4">
          <a:extLst>
            <a:ext uri="{FF2B5EF4-FFF2-40B4-BE49-F238E27FC236}">
              <a16:creationId xmlns:a16="http://schemas.microsoft.com/office/drawing/2014/main" id="{319E2CE4-D5EA-489C-8C9A-10E4DD1E1586}"/>
            </a:ext>
          </a:extLst>
        </xdr:cNvPr>
        <xdr:cNvCxnSpPr/>
      </xdr:nvCxnSpPr>
      <xdr:spPr>
        <a:xfrm>
          <a:off x="9830485800" y="13830300"/>
          <a:ext cx="1524000" cy="9525"/>
        </a:xfrm>
        <a:prstGeom prst="line">
          <a:avLst/>
        </a:prstGeom>
        <a:ln>
          <a:solidFill>
            <a:schemeClr val="tx1">
              <a:lumMod val="85000"/>
              <a:lumOff val="15000"/>
            </a:schemeClr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771525</xdr:colOff>
      <xdr:row>53</xdr:row>
      <xdr:rowOff>266700</xdr:rowOff>
    </xdr:from>
    <xdr:to>
      <xdr:col>5</xdr:col>
      <xdr:colOff>590550</xdr:colOff>
      <xdr:row>53</xdr:row>
      <xdr:rowOff>276225</xdr:rowOff>
    </xdr:to>
    <xdr:cxnSp macro="">
      <xdr:nvCxnSpPr>
        <xdr:cNvPr id="6" name="מחבר ישר 5">
          <a:extLst>
            <a:ext uri="{FF2B5EF4-FFF2-40B4-BE49-F238E27FC236}">
              <a16:creationId xmlns:a16="http://schemas.microsoft.com/office/drawing/2014/main" id="{56D62857-5118-4031-B0E1-83D8519274B8}"/>
            </a:ext>
          </a:extLst>
        </xdr:cNvPr>
        <xdr:cNvCxnSpPr/>
      </xdr:nvCxnSpPr>
      <xdr:spPr>
        <a:xfrm>
          <a:off x="9830152425" y="14135100"/>
          <a:ext cx="2257425" cy="9525"/>
        </a:xfrm>
        <a:prstGeom prst="line">
          <a:avLst/>
        </a:prstGeom>
        <a:ln>
          <a:solidFill>
            <a:schemeClr val="tx1">
              <a:lumMod val="85000"/>
              <a:lumOff val="15000"/>
            </a:schemeClr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485775</xdr:colOff>
      <xdr:row>55</xdr:row>
      <xdr:rowOff>200025</xdr:rowOff>
    </xdr:from>
    <xdr:to>
      <xdr:col>4</xdr:col>
      <xdr:colOff>9525</xdr:colOff>
      <xdr:row>55</xdr:row>
      <xdr:rowOff>200025</xdr:rowOff>
    </xdr:to>
    <xdr:cxnSp macro="">
      <xdr:nvCxnSpPr>
        <xdr:cNvPr id="8" name="מחבר ישר 7">
          <a:extLst>
            <a:ext uri="{FF2B5EF4-FFF2-40B4-BE49-F238E27FC236}">
              <a16:creationId xmlns:a16="http://schemas.microsoft.com/office/drawing/2014/main" id="{18D8BC17-574C-45B3-9AC8-5DA4AD67A014}"/>
            </a:ext>
          </a:extLst>
        </xdr:cNvPr>
        <xdr:cNvCxnSpPr/>
      </xdr:nvCxnSpPr>
      <xdr:spPr>
        <a:xfrm>
          <a:off x="9832838475" y="14620875"/>
          <a:ext cx="1162050" cy="0"/>
        </a:xfrm>
        <a:prstGeom prst="line">
          <a:avLst/>
        </a:prstGeom>
        <a:ln>
          <a:solidFill>
            <a:schemeClr val="tx1">
              <a:lumMod val="85000"/>
              <a:lumOff val="15000"/>
            </a:schemeClr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absoluteAnchor>
    <xdr:pos x="0" y="1628774"/>
    <xdr:ext cx="1590674" cy="371475"/>
    <xdr:sp macro="" textlink="">
      <xdr:nvSpPr>
        <xdr:cNvPr id="10" name="Freeform: Shape 2">
          <a:extLst>
            <a:ext uri="{FF2B5EF4-FFF2-40B4-BE49-F238E27FC236}">
              <a16:creationId xmlns:a16="http://schemas.microsoft.com/office/drawing/2014/main" id="{BC0769D8-D5C5-4E36-A23A-0F91491B0505}"/>
            </a:ext>
          </a:extLst>
        </xdr:cNvPr>
        <xdr:cNvSpPr/>
      </xdr:nvSpPr>
      <xdr:spPr>
        <a:xfrm flipH="1">
          <a:off x="9834457726" y="1628774"/>
          <a:ext cx="1590674" cy="371475"/>
        </a:xfrm>
        <a:custGeom>
          <a:avLst/>
          <a:gdLst>
            <a:gd name="connsiteX0" fmla="*/ 0 w 2264319"/>
            <a:gd name="connsiteY0" fmla="*/ 0 h 555812"/>
            <a:gd name="connsiteX1" fmla="*/ 2189612 w 2264319"/>
            <a:gd name="connsiteY1" fmla="*/ 0 h 555812"/>
            <a:gd name="connsiteX2" fmla="*/ 2264319 w 2264319"/>
            <a:gd name="connsiteY2" fmla="*/ 74707 h 555812"/>
            <a:gd name="connsiteX3" fmla="*/ 2264319 w 2264319"/>
            <a:gd name="connsiteY3" fmla="*/ 481105 h 555812"/>
            <a:gd name="connsiteX4" fmla="*/ 2189612 w 2264319"/>
            <a:gd name="connsiteY4" fmla="*/ 555812 h 555812"/>
            <a:gd name="connsiteX5" fmla="*/ 0 w 2264319"/>
            <a:gd name="connsiteY5" fmla="*/ 555812 h 555812"/>
            <a:gd name="connsiteX6" fmla="*/ 0 w 2264319"/>
            <a:gd name="connsiteY6" fmla="*/ 0 h 55581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2264319" h="555812">
              <a:moveTo>
                <a:pt x="0" y="0"/>
              </a:moveTo>
              <a:lnTo>
                <a:pt x="2189612" y="0"/>
              </a:lnTo>
              <a:cubicBezTo>
                <a:pt x="2230872" y="0"/>
                <a:pt x="2264319" y="33447"/>
                <a:pt x="2264319" y="74707"/>
              </a:cubicBezTo>
              <a:lnTo>
                <a:pt x="2264319" y="481105"/>
              </a:lnTo>
              <a:cubicBezTo>
                <a:pt x="2264319" y="522365"/>
                <a:pt x="2230872" y="555812"/>
                <a:pt x="2189612" y="555812"/>
              </a:cubicBezTo>
              <a:lnTo>
                <a:pt x="0" y="555812"/>
              </a:lnTo>
              <a:lnTo>
                <a:pt x="0" y="0"/>
              </a:lnTo>
              <a:close/>
            </a:path>
          </a:pathLst>
        </a:custGeom>
        <a:gradFill flip="none" rotWithShape="1">
          <a:gsLst>
            <a:gs pos="100000">
              <a:srgbClr val="0070C0"/>
            </a:gs>
            <a:gs pos="0">
              <a:schemeClr val="accent5">
                <a:lumMod val="60000"/>
                <a:lumOff val="40000"/>
              </a:schemeClr>
            </a:gs>
          </a:gsLst>
          <a:lin ang="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/>
        </a:p>
      </xdr:txBody>
    </xdr:sp>
    <xdr:clientData/>
  </xdr:absoluteAnchor>
  <xdr:absoluteAnchor>
    <xdr:pos x="342793" y="1543050"/>
    <xdr:ext cx="1171683" cy="485775"/>
    <xdr:sp macro="" textlink="">
      <xdr:nvSpPr>
        <xdr:cNvPr id="11" name="Text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CD1AC6-AFA6-4DCA-BE02-BDE2E911E10B}"/>
            </a:ext>
          </a:extLst>
        </xdr:cNvPr>
        <xdr:cNvSpPr txBox="1"/>
      </xdr:nvSpPr>
      <xdr:spPr>
        <a:xfrm>
          <a:off x="9834533924" y="1543050"/>
          <a:ext cx="1171683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solidFill>
                <a:schemeClr val="bg1"/>
              </a:solidFill>
              <a:ea typeface="Tahoma" panose="020B0604030504040204" pitchFamily="34" charset="0"/>
              <a:cs typeface="Segoe UI Semibold" panose="020B0702040204020203" pitchFamily="34" charset="0"/>
            </a:rPr>
            <a:t>גליון</a:t>
          </a:r>
          <a:r>
            <a:rPr lang="he-IL" b="0" i="0" u="none" strike="noStrike" baseline="0">
              <a:solidFill>
                <a:schemeClr val="bg1"/>
              </a:solidFill>
              <a:ea typeface="Tahoma" panose="020B0604030504040204" pitchFamily="34" charset="0"/>
              <a:cs typeface="Segoe UI Semibold" panose="020B0702040204020203" pitchFamily="34" charset="0"/>
            </a:rPr>
            <a:t> שעות</a:t>
          </a:r>
          <a:endParaRPr lang="en-US" b="0" i="0" u="none" strike="noStrike">
            <a:solidFill>
              <a:schemeClr val="bg1"/>
            </a:solidFill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absoluteAnchor>
  <xdr:absoluteAnchor>
    <xdr:pos x="523876" y="838200"/>
    <xdr:ext cx="394875" cy="371475"/>
    <xdr:sp macro="" textlink="">
      <xdr:nvSpPr>
        <xdr:cNvPr id="12" name="Freeform: Shape 4">
          <a:extLst>
            <a:ext uri="{FF2B5EF4-FFF2-40B4-BE49-F238E27FC236}">
              <a16:creationId xmlns:a16="http://schemas.microsoft.com/office/drawing/2014/main" id="{E01511EC-0ED7-4CC3-B8C1-B58C85E25DE8}"/>
            </a:ext>
          </a:extLst>
        </xdr:cNvPr>
        <xdr:cNvSpPr/>
      </xdr:nvSpPr>
      <xdr:spPr>
        <a:xfrm>
          <a:off x="9835129649" y="838200"/>
          <a:ext cx="394875" cy="371475"/>
        </a:xfrm>
        <a:custGeom>
          <a:avLst/>
          <a:gdLst>
            <a:gd name="connsiteX0" fmla="*/ 478368 w 2434877"/>
            <a:gd name="connsiteY0" fmla="*/ 1660447 h 2669419"/>
            <a:gd name="connsiteX1" fmla="*/ 478368 w 2434877"/>
            <a:gd name="connsiteY1" fmla="*/ 2669419 h 2669419"/>
            <a:gd name="connsiteX2" fmla="*/ 4662 w 2434877"/>
            <a:gd name="connsiteY2" fmla="*/ 2669419 h 2669419"/>
            <a:gd name="connsiteX3" fmla="*/ 14134 w 2434877"/>
            <a:gd name="connsiteY3" fmla="*/ 2124668 h 2669419"/>
            <a:gd name="connsiteX4" fmla="*/ 805273 w 2434877"/>
            <a:gd name="connsiteY4" fmla="*/ 1333554 h 2669419"/>
            <a:gd name="connsiteX5" fmla="*/ 1072919 w 2434877"/>
            <a:gd name="connsiteY5" fmla="*/ 1601215 h 2669419"/>
            <a:gd name="connsiteX6" fmla="*/ 1072919 w 2434877"/>
            <a:gd name="connsiteY6" fmla="*/ 2664691 h 2669419"/>
            <a:gd name="connsiteX7" fmla="*/ 606315 w 2434877"/>
            <a:gd name="connsiteY7" fmla="*/ 2669407 h 2669419"/>
            <a:gd name="connsiteX8" fmla="*/ 606315 w 2434877"/>
            <a:gd name="connsiteY8" fmla="*/ 1532527 h 2669419"/>
            <a:gd name="connsiteX9" fmla="*/ 1681683 w 2434877"/>
            <a:gd name="connsiteY9" fmla="*/ 1139327 h 2669419"/>
            <a:gd name="connsiteX10" fmla="*/ 1681683 w 2434877"/>
            <a:gd name="connsiteY10" fmla="*/ 2669400 h 2669419"/>
            <a:gd name="connsiteX11" fmla="*/ 1217448 w 2434877"/>
            <a:gd name="connsiteY11" fmla="*/ 2659932 h 2669419"/>
            <a:gd name="connsiteX12" fmla="*/ 1217448 w 2434877"/>
            <a:gd name="connsiteY12" fmla="*/ 1603584 h 2669419"/>
            <a:gd name="connsiteX13" fmla="*/ 2288060 w 2434877"/>
            <a:gd name="connsiteY13" fmla="*/ 528130 h 2669419"/>
            <a:gd name="connsiteX14" fmla="*/ 2288060 w 2434877"/>
            <a:gd name="connsiteY14" fmla="*/ 2659908 h 2669419"/>
            <a:gd name="connsiteX15" fmla="*/ 1814372 w 2434877"/>
            <a:gd name="connsiteY15" fmla="*/ 2664660 h 2669419"/>
            <a:gd name="connsiteX16" fmla="*/ 1814372 w 2434877"/>
            <a:gd name="connsiteY16" fmla="*/ 1001818 h 2669419"/>
            <a:gd name="connsiteX17" fmla="*/ 1987216 w 2434877"/>
            <a:gd name="connsiteY17" fmla="*/ 0 h 2669419"/>
            <a:gd name="connsiteX18" fmla="*/ 2434877 w 2434877"/>
            <a:gd name="connsiteY18" fmla="*/ 0 h 2669419"/>
            <a:gd name="connsiteX19" fmla="*/ 2434877 w 2434877"/>
            <a:gd name="connsiteY19" fmla="*/ 461881 h 2669419"/>
            <a:gd name="connsiteX20" fmla="*/ 2323528 w 2434877"/>
            <a:gd name="connsiteY20" fmla="*/ 350532 h 2669419"/>
            <a:gd name="connsiteX21" fmla="*/ 1141637 w 2434877"/>
            <a:gd name="connsiteY21" fmla="*/ 1532450 h 2669419"/>
            <a:gd name="connsiteX22" fmla="*/ 817147 w 2434877"/>
            <a:gd name="connsiteY22" fmla="*/ 1207945 h 2669419"/>
            <a:gd name="connsiteX23" fmla="*/ 0 w 2434877"/>
            <a:gd name="connsiteY23" fmla="*/ 2001422 h 2669419"/>
            <a:gd name="connsiteX24" fmla="*/ 0 w 2434877"/>
            <a:gd name="connsiteY24" fmla="*/ 1532450 h 2669419"/>
            <a:gd name="connsiteX25" fmla="*/ 805303 w 2434877"/>
            <a:gd name="connsiteY25" fmla="*/ 727129 h 2669419"/>
            <a:gd name="connsiteX26" fmla="*/ 1146374 w 2434877"/>
            <a:gd name="connsiteY26" fmla="*/ 1068193 h 2669419"/>
            <a:gd name="connsiteX27" fmla="*/ 2100904 w 2434877"/>
            <a:gd name="connsiteY27" fmla="*/ 113688 h 266941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</a:cxnLst>
          <a:rect l="l" t="t" r="r" b="b"/>
          <a:pathLst>
            <a:path w="2434877" h="2669419">
              <a:moveTo>
                <a:pt x="478368" y="1660447"/>
              </a:moveTo>
              <a:lnTo>
                <a:pt x="478368" y="2669419"/>
              </a:lnTo>
              <a:lnTo>
                <a:pt x="4662" y="2669419"/>
              </a:lnTo>
              <a:lnTo>
                <a:pt x="14134" y="2124668"/>
              </a:lnTo>
              <a:close/>
              <a:moveTo>
                <a:pt x="805273" y="1333554"/>
              </a:moveTo>
              <a:lnTo>
                <a:pt x="1072919" y="1601215"/>
              </a:lnTo>
              <a:lnTo>
                <a:pt x="1072919" y="2664691"/>
              </a:lnTo>
              <a:lnTo>
                <a:pt x="606315" y="2669407"/>
              </a:lnTo>
              <a:lnTo>
                <a:pt x="606315" y="1532527"/>
              </a:lnTo>
              <a:close/>
              <a:moveTo>
                <a:pt x="1681683" y="1139327"/>
              </a:moveTo>
              <a:lnTo>
                <a:pt x="1681683" y="2669400"/>
              </a:lnTo>
              <a:lnTo>
                <a:pt x="1217448" y="2659932"/>
              </a:lnTo>
              <a:lnTo>
                <a:pt x="1217448" y="1603584"/>
              </a:lnTo>
              <a:close/>
              <a:moveTo>
                <a:pt x="2288060" y="528130"/>
              </a:moveTo>
              <a:lnTo>
                <a:pt x="2288060" y="2659908"/>
              </a:lnTo>
              <a:lnTo>
                <a:pt x="1814372" y="2664660"/>
              </a:lnTo>
              <a:lnTo>
                <a:pt x="1814372" y="1001818"/>
              </a:lnTo>
              <a:close/>
              <a:moveTo>
                <a:pt x="1987216" y="0"/>
              </a:moveTo>
              <a:lnTo>
                <a:pt x="2434877" y="0"/>
              </a:lnTo>
              <a:lnTo>
                <a:pt x="2434877" y="461881"/>
              </a:lnTo>
              <a:lnTo>
                <a:pt x="2323528" y="350532"/>
              </a:lnTo>
              <a:lnTo>
                <a:pt x="1141637" y="1532450"/>
              </a:lnTo>
              <a:lnTo>
                <a:pt x="817147" y="1207945"/>
              </a:lnTo>
              <a:lnTo>
                <a:pt x="0" y="2001422"/>
              </a:lnTo>
              <a:lnTo>
                <a:pt x="0" y="1532450"/>
              </a:lnTo>
              <a:lnTo>
                <a:pt x="805303" y="727129"/>
              </a:lnTo>
              <a:lnTo>
                <a:pt x="1146374" y="1068193"/>
              </a:lnTo>
              <a:lnTo>
                <a:pt x="2100904" y="113688"/>
              </a:lnTo>
              <a:close/>
            </a:path>
          </a:pathLst>
        </a:custGeom>
        <a:solidFill>
          <a:schemeClr val="bg1"/>
        </a:solidFill>
        <a:ln w="6350" cap="flat">
          <a:solidFill>
            <a:schemeClr val="tx1">
              <a:lumMod val="65000"/>
              <a:lumOff val="35000"/>
              <a:alpha val="82000"/>
            </a:schemeClr>
          </a:solidFill>
          <a:prstDash val="solid"/>
          <a:miter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/>
        </a:p>
      </xdr:txBody>
    </xdr:sp>
    <xdr:clientData/>
  </xdr:absoluteAnchor>
  <xdr:absoluteAnchor>
    <xdr:pos x="352318" y="2047876"/>
    <xdr:ext cx="1171683" cy="428624"/>
    <xdr:sp macro="" textlink="">
      <xdr:nvSpPr>
        <xdr:cNvPr id="13" name="TextBox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19CB865-9DBE-4B4A-8EE6-527FE146B0E5}"/>
            </a:ext>
          </a:extLst>
        </xdr:cNvPr>
        <xdr:cNvSpPr txBox="1"/>
      </xdr:nvSpPr>
      <xdr:spPr>
        <a:xfrm>
          <a:off x="9834524399" y="2047876"/>
          <a:ext cx="1171683" cy="4286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ea typeface="Tahoma" panose="020B0604030504040204" pitchFamily="34" charset="0"/>
              <a:cs typeface="Segoe UI Semibold" panose="020B0702040204020203" pitchFamily="34" charset="0"/>
            </a:rPr>
            <a:t>הגדרות</a:t>
          </a:r>
          <a:endParaRPr lang="en-US" b="0" i="0" u="none" strike="noStrike"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absoluteAnchor>
  <xdr:absoluteAnchor>
    <xdr:pos x="362599" y="2495550"/>
    <xdr:ext cx="1143216" cy="480059"/>
    <xdr:sp macro="" textlink="">
      <xdr:nvSpPr>
        <xdr:cNvPr id="14" name="TextBox 1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7604B2E-154A-48EA-9931-AB95639F8590}"/>
            </a:ext>
          </a:extLst>
        </xdr:cNvPr>
        <xdr:cNvSpPr txBox="1"/>
      </xdr:nvSpPr>
      <xdr:spPr>
        <a:xfrm>
          <a:off x="9834542585" y="2495550"/>
          <a:ext cx="1143216" cy="4800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ea typeface="Tahoma" panose="020B0604030504040204" pitchFamily="34" charset="0"/>
              <a:cs typeface="Segoe UI Semibold" panose="020B0702040204020203" pitchFamily="34" charset="0"/>
            </a:rPr>
            <a:t>אודות</a:t>
          </a:r>
          <a:endParaRPr lang="en-US" b="0" i="0" u="none" strike="noStrike"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absoluteAnchor>
  <xdr:absoluteAnchor>
    <xdr:pos x="0" y="238125"/>
    <xdr:ext cx="1571625" cy="457200"/>
    <xdr:sp macro="" textlink="">
      <xdr:nvSpPr>
        <xdr:cNvPr id="15" name="TextBox 21">
          <a:extLst>
            <a:ext uri="{FF2B5EF4-FFF2-40B4-BE49-F238E27FC236}">
              <a16:creationId xmlns:a16="http://schemas.microsoft.com/office/drawing/2014/main" id="{36E9CD70-75E5-47CB-8E8E-24706B7D2224}"/>
            </a:ext>
          </a:extLst>
        </xdr:cNvPr>
        <xdr:cNvSpPr txBox="1"/>
      </xdr:nvSpPr>
      <xdr:spPr>
        <a:xfrm>
          <a:off x="9834476775" y="238125"/>
          <a:ext cx="1571625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he-IL" sz="1000" b="0" i="0" u="none" strike="noStrike">
              <a:solidFill>
                <a:schemeClr val="accent5"/>
              </a:solidFill>
              <a:latin typeface="Segoe UI Semibold" panose="020B0702040204020203" pitchFamily="34" charset="0"/>
              <a:ea typeface="Tahoma" panose="020B0604030504040204" pitchFamily="34" charset="0"/>
              <a:cs typeface="Segoe UI Semibold" panose="020B0702040204020203" pitchFamily="34" charset="0"/>
            </a:rPr>
            <a:t>אקסלים חכמים </a:t>
          </a:r>
        </a:p>
        <a:p>
          <a:pPr marL="0" indent="0" algn="ctr"/>
          <a:r>
            <a:rPr lang="he-IL" sz="1000" b="0" i="0" u="none" strike="noStrike">
              <a:solidFill>
                <a:schemeClr val="accent5"/>
              </a:solidFill>
              <a:latin typeface="Segoe UI Semibold" panose="020B0702040204020203" pitchFamily="34" charset="0"/>
              <a:ea typeface="Tahoma" panose="020B0604030504040204" pitchFamily="34" charset="0"/>
              <a:cs typeface="Segoe UI Semibold" panose="020B0702040204020203" pitchFamily="34" charset="0"/>
            </a:rPr>
            <a:t>לניהול העסק</a:t>
          </a:r>
          <a:endParaRPr lang="en-IL" sz="1000" b="0" i="0" u="none" strike="noStrike">
            <a:solidFill>
              <a:schemeClr val="accent5"/>
            </a:solidFill>
            <a:latin typeface="Segoe UI Semibold" panose="020B0702040204020203" pitchFamily="34" charset="0"/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absoluteAnchor>
  <xdr:absoluteAnchor>
    <xdr:pos x="28576" y="2571749"/>
    <xdr:ext cx="342899" cy="342899"/>
    <xdr:pic>
      <xdr:nvPicPr>
        <xdr:cNvPr id="16" name="גרפיקה 15" descr="שאלות קו מיתאר">
          <a:extLst>
            <a:ext uri="{FF2B5EF4-FFF2-40B4-BE49-F238E27FC236}">
              <a16:creationId xmlns:a16="http://schemas.microsoft.com/office/drawing/2014/main" id="{B4FFE6B6-22B5-4437-8464-5E4A1CDDD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9835676925" y="2571749"/>
          <a:ext cx="342899" cy="342899"/>
        </a:xfrm>
        <a:prstGeom prst="rect">
          <a:avLst/>
        </a:prstGeom>
      </xdr:spPr>
    </xdr:pic>
    <xdr:clientData/>
  </xdr:absoluteAnchor>
  <xdr:twoCellAnchor editAs="absolute">
    <xdr:from>
      <xdr:col>0</xdr:col>
      <xdr:colOff>38100</xdr:colOff>
      <xdr:row>7</xdr:row>
      <xdr:rowOff>295275</xdr:rowOff>
    </xdr:from>
    <xdr:to>
      <xdr:col>0</xdr:col>
      <xdr:colOff>400050</xdr:colOff>
      <xdr:row>9</xdr:row>
      <xdr:rowOff>57150</xdr:rowOff>
    </xdr:to>
    <xdr:pic>
      <xdr:nvPicPr>
        <xdr:cNvPr id="17" name="Graphic 20" descr="Single gear with solid fill">
          <a:extLst>
            <a:ext uri="{FF2B5EF4-FFF2-40B4-BE49-F238E27FC236}">
              <a16:creationId xmlns:a16="http://schemas.microsoft.com/office/drawing/2014/main" id="{F9EA6BAA-5857-4C1F-8741-5853DAADB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96DAC541-7B7A-43D3-8B79-37D633B846F1}">
              <asvg:svgBlip xmlns:asvg="http://schemas.microsoft.com/office/drawing/2016/SVG/main" r:embed="rId7"/>
            </a:ext>
          </a:extLst>
        </a:blip>
        <a:stretch>
          <a:fillRect/>
        </a:stretch>
      </xdr:blipFill>
      <xdr:spPr>
        <a:xfrm>
          <a:off x="9835648350" y="2095500"/>
          <a:ext cx="361950" cy="36195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0</xdr:col>
      <xdr:colOff>38099</xdr:colOff>
      <xdr:row>6</xdr:row>
      <xdr:rowOff>123825</xdr:rowOff>
    </xdr:from>
    <xdr:to>
      <xdr:col>0</xdr:col>
      <xdr:colOff>371473</xdr:colOff>
      <xdr:row>7</xdr:row>
      <xdr:rowOff>171449</xdr:rowOff>
    </xdr:to>
    <xdr:pic>
      <xdr:nvPicPr>
        <xdr:cNvPr id="18" name="גרפיקה 17" descr="לוח עם פריטים מסומנים ב- v עם מילוי מלא">
          <a:extLst>
            <a:ext uri="{FF2B5EF4-FFF2-40B4-BE49-F238E27FC236}">
              <a16:creationId xmlns:a16="http://schemas.microsoft.com/office/drawing/2014/main" id="{0B3EFE71-9E90-419C-937F-6C8B1BD0E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96DAC541-7B7A-43D3-8B79-37D633B846F1}">
              <asvg:svgBlip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9835676927" y="1638300"/>
          <a:ext cx="333374" cy="333374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1552578</xdr:colOff>
      <xdr:row>106</xdr:row>
      <xdr:rowOff>84604</xdr:rowOff>
    </xdr:to>
    <xdr:sp macro="" textlink="">
      <xdr:nvSpPr>
        <xdr:cNvPr id="13" name="Rectangle 1">
          <a:extLst>
            <a:ext uri="{FF2B5EF4-FFF2-40B4-BE49-F238E27FC236}">
              <a16:creationId xmlns:a16="http://schemas.microsoft.com/office/drawing/2014/main" id="{D2CA75A6-3D0B-4469-8C27-D84E7DB66F49}"/>
            </a:ext>
          </a:extLst>
        </xdr:cNvPr>
        <xdr:cNvSpPr/>
      </xdr:nvSpPr>
      <xdr:spPr>
        <a:xfrm flipH="1">
          <a:off x="11235251847" y="0"/>
          <a:ext cx="1552578" cy="20106154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oneCellAnchor>
    <xdr:from>
      <xdr:col>1</xdr:col>
      <xdr:colOff>1038225</xdr:colOff>
      <xdr:row>5</xdr:row>
      <xdr:rowOff>152400</xdr:rowOff>
    </xdr:from>
    <xdr:ext cx="295275" cy="295275"/>
    <xdr:pic>
      <xdr:nvPicPr>
        <xdr:cNvPr id="14" name="גרפיקה 13" descr="תיבת סימון עם v עם מילוי מלא">
          <a:extLst>
            <a:ext uri="{FF2B5EF4-FFF2-40B4-BE49-F238E27FC236}">
              <a16:creationId xmlns:a16="http://schemas.microsoft.com/office/drawing/2014/main" id="{6EC66A1E-52F5-4CD2-BBE1-5054127F99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1237804550" y="1562100"/>
          <a:ext cx="295275" cy="295275"/>
        </a:xfrm>
        <a:prstGeom prst="rect">
          <a:avLst/>
        </a:prstGeom>
      </xdr:spPr>
    </xdr:pic>
    <xdr:clientData/>
  </xdr:oneCellAnchor>
  <xdr:oneCellAnchor>
    <xdr:from>
      <xdr:col>1</xdr:col>
      <xdr:colOff>1038225</xdr:colOff>
      <xdr:row>6</xdr:row>
      <xdr:rowOff>161925</xdr:rowOff>
    </xdr:from>
    <xdr:ext cx="295275" cy="295275"/>
    <xdr:pic>
      <xdr:nvPicPr>
        <xdr:cNvPr id="16" name="גרפיקה 15" descr="תיבת סימון עם v עם מילוי מלא">
          <a:extLst>
            <a:ext uri="{FF2B5EF4-FFF2-40B4-BE49-F238E27FC236}">
              <a16:creationId xmlns:a16="http://schemas.microsoft.com/office/drawing/2014/main" id="{733DD975-437F-4333-8477-F21067B00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1237804550" y="1771650"/>
          <a:ext cx="295275" cy="295275"/>
        </a:xfrm>
        <a:prstGeom prst="rect">
          <a:avLst/>
        </a:prstGeom>
      </xdr:spPr>
    </xdr:pic>
    <xdr:clientData/>
  </xdr:oneCellAnchor>
  <xdr:oneCellAnchor>
    <xdr:from>
      <xdr:col>1</xdr:col>
      <xdr:colOff>1038225</xdr:colOff>
      <xdr:row>7</xdr:row>
      <xdr:rowOff>171450</xdr:rowOff>
    </xdr:from>
    <xdr:ext cx="295275" cy="295275"/>
    <xdr:pic>
      <xdr:nvPicPr>
        <xdr:cNvPr id="17" name="גרפיקה 16" descr="תיבת סימון עם v עם מילוי מלא">
          <a:extLst>
            <a:ext uri="{FF2B5EF4-FFF2-40B4-BE49-F238E27FC236}">
              <a16:creationId xmlns:a16="http://schemas.microsoft.com/office/drawing/2014/main" id="{235A38F4-A1CA-40DB-8872-29E050EC97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1237804550" y="1981200"/>
          <a:ext cx="295275" cy="295275"/>
        </a:xfrm>
        <a:prstGeom prst="rect">
          <a:avLst/>
        </a:prstGeom>
      </xdr:spPr>
    </xdr:pic>
    <xdr:clientData/>
  </xdr:oneCellAnchor>
  <xdr:oneCellAnchor>
    <xdr:from>
      <xdr:col>1</xdr:col>
      <xdr:colOff>1038225</xdr:colOff>
      <xdr:row>8</xdr:row>
      <xdr:rowOff>171450</xdr:rowOff>
    </xdr:from>
    <xdr:ext cx="295275" cy="295275"/>
    <xdr:pic>
      <xdr:nvPicPr>
        <xdr:cNvPr id="18" name="גרפיקה 17" descr="תיבת סימון עם v עם מילוי מלא">
          <a:extLst>
            <a:ext uri="{FF2B5EF4-FFF2-40B4-BE49-F238E27FC236}">
              <a16:creationId xmlns:a16="http://schemas.microsoft.com/office/drawing/2014/main" id="{636EE183-6074-40FD-BDA5-7B54710A6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1237804550" y="2181225"/>
          <a:ext cx="295275" cy="295275"/>
        </a:xfrm>
        <a:prstGeom prst="rect">
          <a:avLst/>
        </a:prstGeom>
      </xdr:spPr>
    </xdr:pic>
    <xdr:clientData/>
  </xdr:oneCellAnchor>
  <xdr:absoluteAnchor>
    <xdr:pos x="0" y="2085974"/>
    <xdr:ext cx="1590674" cy="371475"/>
    <xdr:sp macro="" textlink="">
      <xdr:nvSpPr>
        <xdr:cNvPr id="19" name="Freeform: Shape 2">
          <a:extLst>
            <a:ext uri="{FF2B5EF4-FFF2-40B4-BE49-F238E27FC236}">
              <a16:creationId xmlns:a16="http://schemas.microsoft.com/office/drawing/2014/main" id="{B12C17C1-3370-4335-9C38-0DC2EB782947}"/>
            </a:ext>
          </a:extLst>
        </xdr:cNvPr>
        <xdr:cNvSpPr/>
      </xdr:nvSpPr>
      <xdr:spPr>
        <a:xfrm flipH="1">
          <a:off x="11235213751" y="2085974"/>
          <a:ext cx="1590674" cy="371475"/>
        </a:xfrm>
        <a:custGeom>
          <a:avLst/>
          <a:gdLst>
            <a:gd name="connsiteX0" fmla="*/ 0 w 2264319"/>
            <a:gd name="connsiteY0" fmla="*/ 0 h 555812"/>
            <a:gd name="connsiteX1" fmla="*/ 2189612 w 2264319"/>
            <a:gd name="connsiteY1" fmla="*/ 0 h 555812"/>
            <a:gd name="connsiteX2" fmla="*/ 2264319 w 2264319"/>
            <a:gd name="connsiteY2" fmla="*/ 74707 h 555812"/>
            <a:gd name="connsiteX3" fmla="*/ 2264319 w 2264319"/>
            <a:gd name="connsiteY3" fmla="*/ 481105 h 555812"/>
            <a:gd name="connsiteX4" fmla="*/ 2189612 w 2264319"/>
            <a:gd name="connsiteY4" fmla="*/ 555812 h 555812"/>
            <a:gd name="connsiteX5" fmla="*/ 0 w 2264319"/>
            <a:gd name="connsiteY5" fmla="*/ 555812 h 555812"/>
            <a:gd name="connsiteX6" fmla="*/ 0 w 2264319"/>
            <a:gd name="connsiteY6" fmla="*/ 0 h 55581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2264319" h="555812">
              <a:moveTo>
                <a:pt x="0" y="0"/>
              </a:moveTo>
              <a:lnTo>
                <a:pt x="2189612" y="0"/>
              </a:lnTo>
              <a:cubicBezTo>
                <a:pt x="2230872" y="0"/>
                <a:pt x="2264319" y="33447"/>
                <a:pt x="2264319" y="74707"/>
              </a:cubicBezTo>
              <a:lnTo>
                <a:pt x="2264319" y="481105"/>
              </a:lnTo>
              <a:cubicBezTo>
                <a:pt x="2264319" y="522365"/>
                <a:pt x="2230872" y="555812"/>
                <a:pt x="2189612" y="555812"/>
              </a:cubicBezTo>
              <a:lnTo>
                <a:pt x="0" y="555812"/>
              </a:lnTo>
              <a:lnTo>
                <a:pt x="0" y="0"/>
              </a:lnTo>
              <a:close/>
            </a:path>
          </a:pathLst>
        </a:custGeom>
        <a:gradFill flip="none" rotWithShape="1">
          <a:gsLst>
            <a:gs pos="100000">
              <a:srgbClr val="0070C0"/>
            </a:gs>
            <a:gs pos="0">
              <a:schemeClr val="accent5">
                <a:lumMod val="60000"/>
                <a:lumOff val="40000"/>
              </a:schemeClr>
            </a:gs>
          </a:gsLst>
          <a:lin ang="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/>
        </a:p>
      </xdr:txBody>
    </xdr:sp>
    <xdr:clientData/>
  </xdr:absoluteAnchor>
  <xdr:absoluteAnchor>
    <xdr:pos x="342793" y="1543050"/>
    <xdr:ext cx="1171683" cy="485775"/>
    <xdr:sp macro="" textlink="">
      <xdr:nvSpPr>
        <xdr:cNvPr id="20" name="TextBox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F8C9EF5-608F-473E-82E9-C0557800F6A7}"/>
            </a:ext>
          </a:extLst>
        </xdr:cNvPr>
        <xdr:cNvSpPr txBox="1"/>
      </xdr:nvSpPr>
      <xdr:spPr>
        <a:xfrm>
          <a:off x="11235289949" y="1543050"/>
          <a:ext cx="1171683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solidFill>
                <a:sysClr val="windowText" lastClr="000000"/>
              </a:solidFill>
              <a:ea typeface="Tahoma" panose="020B0604030504040204" pitchFamily="34" charset="0"/>
              <a:cs typeface="Segoe UI Semibold" panose="020B0702040204020203" pitchFamily="34" charset="0"/>
            </a:rPr>
            <a:t>גליון</a:t>
          </a:r>
          <a:r>
            <a:rPr lang="he-IL" b="0" i="0" u="none" strike="noStrike" baseline="0">
              <a:solidFill>
                <a:sysClr val="windowText" lastClr="000000"/>
              </a:solidFill>
              <a:ea typeface="Tahoma" panose="020B0604030504040204" pitchFamily="34" charset="0"/>
              <a:cs typeface="Segoe UI Semibold" panose="020B0702040204020203" pitchFamily="34" charset="0"/>
            </a:rPr>
            <a:t> שעות</a:t>
          </a:r>
          <a:endParaRPr lang="en-US" b="0" i="0" u="none" strike="noStrike">
            <a:solidFill>
              <a:sysClr val="windowText" lastClr="000000"/>
            </a:solidFill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absoluteAnchor>
  <xdr:absoluteAnchor>
    <xdr:pos x="523876" y="838200"/>
    <xdr:ext cx="394875" cy="371475"/>
    <xdr:sp macro="" textlink="">
      <xdr:nvSpPr>
        <xdr:cNvPr id="21" name="Freeform: Shape 4">
          <a:extLst>
            <a:ext uri="{FF2B5EF4-FFF2-40B4-BE49-F238E27FC236}">
              <a16:creationId xmlns:a16="http://schemas.microsoft.com/office/drawing/2014/main" id="{9029A387-F512-4862-BE7A-08D9F4ADC2FD}"/>
            </a:ext>
          </a:extLst>
        </xdr:cNvPr>
        <xdr:cNvSpPr/>
      </xdr:nvSpPr>
      <xdr:spPr>
        <a:xfrm>
          <a:off x="11235885674" y="838200"/>
          <a:ext cx="394875" cy="371475"/>
        </a:xfrm>
        <a:custGeom>
          <a:avLst/>
          <a:gdLst>
            <a:gd name="connsiteX0" fmla="*/ 478368 w 2434877"/>
            <a:gd name="connsiteY0" fmla="*/ 1660447 h 2669419"/>
            <a:gd name="connsiteX1" fmla="*/ 478368 w 2434877"/>
            <a:gd name="connsiteY1" fmla="*/ 2669419 h 2669419"/>
            <a:gd name="connsiteX2" fmla="*/ 4662 w 2434877"/>
            <a:gd name="connsiteY2" fmla="*/ 2669419 h 2669419"/>
            <a:gd name="connsiteX3" fmla="*/ 14134 w 2434877"/>
            <a:gd name="connsiteY3" fmla="*/ 2124668 h 2669419"/>
            <a:gd name="connsiteX4" fmla="*/ 805273 w 2434877"/>
            <a:gd name="connsiteY4" fmla="*/ 1333554 h 2669419"/>
            <a:gd name="connsiteX5" fmla="*/ 1072919 w 2434877"/>
            <a:gd name="connsiteY5" fmla="*/ 1601215 h 2669419"/>
            <a:gd name="connsiteX6" fmla="*/ 1072919 w 2434877"/>
            <a:gd name="connsiteY6" fmla="*/ 2664691 h 2669419"/>
            <a:gd name="connsiteX7" fmla="*/ 606315 w 2434877"/>
            <a:gd name="connsiteY7" fmla="*/ 2669407 h 2669419"/>
            <a:gd name="connsiteX8" fmla="*/ 606315 w 2434877"/>
            <a:gd name="connsiteY8" fmla="*/ 1532527 h 2669419"/>
            <a:gd name="connsiteX9" fmla="*/ 1681683 w 2434877"/>
            <a:gd name="connsiteY9" fmla="*/ 1139327 h 2669419"/>
            <a:gd name="connsiteX10" fmla="*/ 1681683 w 2434877"/>
            <a:gd name="connsiteY10" fmla="*/ 2669400 h 2669419"/>
            <a:gd name="connsiteX11" fmla="*/ 1217448 w 2434877"/>
            <a:gd name="connsiteY11" fmla="*/ 2659932 h 2669419"/>
            <a:gd name="connsiteX12" fmla="*/ 1217448 w 2434877"/>
            <a:gd name="connsiteY12" fmla="*/ 1603584 h 2669419"/>
            <a:gd name="connsiteX13" fmla="*/ 2288060 w 2434877"/>
            <a:gd name="connsiteY13" fmla="*/ 528130 h 2669419"/>
            <a:gd name="connsiteX14" fmla="*/ 2288060 w 2434877"/>
            <a:gd name="connsiteY14" fmla="*/ 2659908 h 2669419"/>
            <a:gd name="connsiteX15" fmla="*/ 1814372 w 2434877"/>
            <a:gd name="connsiteY15" fmla="*/ 2664660 h 2669419"/>
            <a:gd name="connsiteX16" fmla="*/ 1814372 w 2434877"/>
            <a:gd name="connsiteY16" fmla="*/ 1001818 h 2669419"/>
            <a:gd name="connsiteX17" fmla="*/ 1987216 w 2434877"/>
            <a:gd name="connsiteY17" fmla="*/ 0 h 2669419"/>
            <a:gd name="connsiteX18" fmla="*/ 2434877 w 2434877"/>
            <a:gd name="connsiteY18" fmla="*/ 0 h 2669419"/>
            <a:gd name="connsiteX19" fmla="*/ 2434877 w 2434877"/>
            <a:gd name="connsiteY19" fmla="*/ 461881 h 2669419"/>
            <a:gd name="connsiteX20" fmla="*/ 2323528 w 2434877"/>
            <a:gd name="connsiteY20" fmla="*/ 350532 h 2669419"/>
            <a:gd name="connsiteX21" fmla="*/ 1141637 w 2434877"/>
            <a:gd name="connsiteY21" fmla="*/ 1532450 h 2669419"/>
            <a:gd name="connsiteX22" fmla="*/ 817147 w 2434877"/>
            <a:gd name="connsiteY22" fmla="*/ 1207945 h 2669419"/>
            <a:gd name="connsiteX23" fmla="*/ 0 w 2434877"/>
            <a:gd name="connsiteY23" fmla="*/ 2001422 h 2669419"/>
            <a:gd name="connsiteX24" fmla="*/ 0 w 2434877"/>
            <a:gd name="connsiteY24" fmla="*/ 1532450 h 2669419"/>
            <a:gd name="connsiteX25" fmla="*/ 805303 w 2434877"/>
            <a:gd name="connsiteY25" fmla="*/ 727129 h 2669419"/>
            <a:gd name="connsiteX26" fmla="*/ 1146374 w 2434877"/>
            <a:gd name="connsiteY26" fmla="*/ 1068193 h 2669419"/>
            <a:gd name="connsiteX27" fmla="*/ 2100904 w 2434877"/>
            <a:gd name="connsiteY27" fmla="*/ 113688 h 266941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</a:cxnLst>
          <a:rect l="l" t="t" r="r" b="b"/>
          <a:pathLst>
            <a:path w="2434877" h="2669419">
              <a:moveTo>
                <a:pt x="478368" y="1660447"/>
              </a:moveTo>
              <a:lnTo>
                <a:pt x="478368" y="2669419"/>
              </a:lnTo>
              <a:lnTo>
                <a:pt x="4662" y="2669419"/>
              </a:lnTo>
              <a:lnTo>
                <a:pt x="14134" y="2124668"/>
              </a:lnTo>
              <a:close/>
              <a:moveTo>
                <a:pt x="805273" y="1333554"/>
              </a:moveTo>
              <a:lnTo>
                <a:pt x="1072919" y="1601215"/>
              </a:lnTo>
              <a:lnTo>
                <a:pt x="1072919" y="2664691"/>
              </a:lnTo>
              <a:lnTo>
                <a:pt x="606315" y="2669407"/>
              </a:lnTo>
              <a:lnTo>
                <a:pt x="606315" y="1532527"/>
              </a:lnTo>
              <a:close/>
              <a:moveTo>
                <a:pt x="1681683" y="1139327"/>
              </a:moveTo>
              <a:lnTo>
                <a:pt x="1681683" y="2669400"/>
              </a:lnTo>
              <a:lnTo>
                <a:pt x="1217448" y="2659932"/>
              </a:lnTo>
              <a:lnTo>
                <a:pt x="1217448" y="1603584"/>
              </a:lnTo>
              <a:close/>
              <a:moveTo>
                <a:pt x="2288060" y="528130"/>
              </a:moveTo>
              <a:lnTo>
                <a:pt x="2288060" y="2659908"/>
              </a:lnTo>
              <a:lnTo>
                <a:pt x="1814372" y="2664660"/>
              </a:lnTo>
              <a:lnTo>
                <a:pt x="1814372" y="1001818"/>
              </a:lnTo>
              <a:close/>
              <a:moveTo>
                <a:pt x="1987216" y="0"/>
              </a:moveTo>
              <a:lnTo>
                <a:pt x="2434877" y="0"/>
              </a:lnTo>
              <a:lnTo>
                <a:pt x="2434877" y="461881"/>
              </a:lnTo>
              <a:lnTo>
                <a:pt x="2323528" y="350532"/>
              </a:lnTo>
              <a:lnTo>
                <a:pt x="1141637" y="1532450"/>
              </a:lnTo>
              <a:lnTo>
                <a:pt x="817147" y="1207945"/>
              </a:lnTo>
              <a:lnTo>
                <a:pt x="0" y="2001422"/>
              </a:lnTo>
              <a:lnTo>
                <a:pt x="0" y="1532450"/>
              </a:lnTo>
              <a:lnTo>
                <a:pt x="805303" y="727129"/>
              </a:lnTo>
              <a:lnTo>
                <a:pt x="1146374" y="1068193"/>
              </a:lnTo>
              <a:lnTo>
                <a:pt x="2100904" y="113688"/>
              </a:lnTo>
              <a:close/>
            </a:path>
          </a:pathLst>
        </a:custGeom>
        <a:solidFill>
          <a:schemeClr val="bg1"/>
        </a:solidFill>
        <a:ln w="6350" cap="flat">
          <a:solidFill>
            <a:schemeClr val="tx1">
              <a:lumMod val="65000"/>
              <a:lumOff val="35000"/>
              <a:alpha val="82000"/>
            </a:schemeClr>
          </a:solidFill>
          <a:prstDash val="solid"/>
          <a:miter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/>
        </a:p>
      </xdr:txBody>
    </xdr:sp>
    <xdr:clientData/>
  </xdr:absoluteAnchor>
  <xdr:absoluteAnchor>
    <xdr:pos x="352318" y="2047876"/>
    <xdr:ext cx="1171683" cy="428624"/>
    <xdr:sp macro="" textlink="">
      <xdr:nvSpPr>
        <xdr:cNvPr id="22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9F804F1-75A4-4FC4-B7A4-35D6D96597B6}"/>
            </a:ext>
          </a:extLst>
        </xdr:cNvPr>
        <xdr:cNvSpPr txBox="1"/>
      </xdr:nvSpPr>
      <xdr:spPr>
        <a:xfrm>
          <a:off x="11235280424" y="2047876"/>
          <a:ext cx="1171683" cy="4286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solidFill>
                <a:schemeClr val="bg1"/>
              </a:solidFill>
              <a:ea typeface="Tahoma" panose="020B0604030504040204" pitchFamily="34" charset="0"/>
              <a:cs typeface="Segoe UI Semibold" panose="020B0702040204020203" pitchFamily="34" charset="0"/>
            </a:rPr>
            <a:t>הגדרות</a:t>
          </a:r>
          <a:endParaRPr lang="en-US" b="0" i="0" u="none" strike="noStrike">
            <a:solidFill>
              <a:schemeClr val="bg1"/>
            </a:solidFill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absoluteAnchor>
  <xdr:absoluteAnchor>
    <xdr:pos x="362599" y="2495550"/>
    <xdr:ext cx="1143216" cy="480059"/>
    <xdr:sp macro="" textlink="">
      <xdr:nvSpPr>
        <xdr:cNvPr id="23" name="TextBox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7F6667B-A280-45AA-A605-D66DDC2A7E1F}"/>
            </a:ext>
          </a:extLst>
        </xdr:cNvPr>
        <xdr:cNvSpPr txBox="1"/>
      </xdr:nvSpPr>
      <xdr:spPr>
        <a:xfrm>
          <a:off x="11235298610" y="2495550"/>
          <a:ext cx="1143216" cy="4800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ea typeface="Tahoma" panose="020B0604030504040204" pitchFamily="34" charset="0"/>
              <a:cs typeface="Segoe UI Semibold" panose="020B0702040204020203" pitchFamily="34" charset="0"/>
            </a:rPr>
            <a:t>אודות</a:t>
          </a:r>
          <a:endParaRPr lang="en-US" b="0" i="0" u="none" strike="noStrike"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absoluteAnchor>
  <xdr:absoluteAnchor>
    <xdr:pos x="0" y="238125"/>
    <xdr:ext cx="1571625" cy="457200"/>
    <xdr:sp macro="" textlink="">
      <xdr:nvSpPr>
        <xdr:cNvPr id="24" name="TextBox 21">
          <a:extLst>
            <a:ext uri="{FF2B5EF4-FFF2-40B4-BE49-F238E27FC236}">
              <a16:creationId xmlns:a16="http://schemas.microsoft.com/office/drawing/2014/main" id="{375A9EEC-DF9C-4230-BDC9-AED3925CFD8C}"/>
            </a:ext>
          </a:extLst>
        </xdr:cNvPr>
        <xdr:cNvSpPr txBox="1"/>
      </xdr:nvSpPr>
      <xdr:spPr>
        <a:xfrm>
          <a:off x="11235232800" y="238125"/>
          <a:ext cx="1571625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he-IL" sz="1000" b="0" i="0" u="none" strike="noStrike">
              <a:solidFill>
                <a:schemeClr val="accent5"/>
              </a:solidFill>
              <a:latin typeface="Segoe UI Semibold" panose="020B0702040204020203" pitchFamily="34" charset="0"/>
              <a:ea typeface="Tahoma" panose="020B0604030504040204" pitchFamily="34" charset="0"/>
              <a:cs typeface="Segoe UI Semibold" panose="020B0702040204020203" pitchFamily="34" charset="0"/>
            </a:rPr>
            <a:t>אקסלים חכמים </a:t>
          </a:r>
        </a:p>
        <a:p>
          <a:pPr marL="0" indent="0" algn="ctr"/>
          <a:r>
            <a:rPr lang="he-IL" sz="1000" b="0" i="0" u="none" strike="noStrike">
              <a:solidFill>
                <a:schemeClr val="accent5"/>
              </a:solidFill>
              <a:latin typeface="Segoe UI Semibold" panose="020B0702040204020203" pitchFamily="34" charset="0"/>
              <a:ea typeface="Tahoma" panose="020B0604030504040204" pitchFamily="34" charset="0"/>
              <a:cs typeface="Segoe UI Semibold" panose="020B0702040204020203" pitchFamily="34" charset="0"/>
            </a:rPr>
            <a:t>לניהול העסק</a:t>
          </a:r>
          <a:endParaRPr lang="en-IL" sz="1000" b="0" i="0" u="none" strike="noStrike">
            <a:solidFill>
              <a:schemeClr val="accent5"/>
            </a:solidFill>
            <a:latin typeface="Segoe UI Semibold" panose="020B0702040204020203" pitchFamily="34" charset="0"/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absoluteAnchor>
  <xdr:absoluteAnchor>
    <xdr:pos x="28576" y="2571749"/>
    <xdr:ext cx="342899" cy="342899"/>
    <xdr:pic>
      <xdr:nvPicPr>
        <xdr:cNvPr id="25" name="גרפיקה 24" descr="שאלות קו מיתאר">
          <a:extLst>
            <a:ext uri="{FF2B5EF4-FFF2-40B4-BE49-F238E27FC236}">
              <a16:creationId xmlns:a16="http://schemas.microsoft.com/office/drawing/2014/main" id="{7E6BCC9E-C845-45CA-95F6-50EFD2E6D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96DAC541-7B7A-43D3-8B79-37D633B846F1}">
              <asvg:svgBlip xmlns:asvg="http://schemas.microsoft.com/office/drawing/2016/SVG/main" r:embed="rId7"/>
            </a:ext>
          </a:extLst>
        </a:blip>
        <a:stretch>
          <a:fillRect/>
        </a:stretch>
      </xdr:blipFill>
      <xdr:spPr>
        <a:xfrm>
          <a:off x="11236432950" y="2571749"/>
          <a:ext cx="342899" cy="342899"/>
        </a:xfrm>
        <a:prstGeom prst="rect">
          <a:avLst/>
        </a:prstGeom>
      </xdr:spPr>
    </xdr:pic>
    <xdr:clientData/>
  </xdr:absoluteAnchor>
  <xdr:twoCellAnchor editAs="absolute">
    <xdr:from>
      <xdr:col>0</xdr:col>
      <xdr:colOff>38100</xdr:colOff>
      <xdr:row>8</xdr:row>
      <xdr:rowOff>85725</xdr:rowOff>
    </xdr:from>
    <xdr:to>
      <xdr:col>0</xdr:col>
      <xdr:colOff>400050</xdr:colOff>
      <xdr:row>10</xdr:row>
      <xdr:rowOff>47625</xdr:rowOff>
    </xdr:to>
    <xdr:pic>
      <xdr:nvPicPr>
        <xdr:cNvPr id="26" name="Graphic 20" descr="Single gear with solid fill">
          <a:extLst>
            <a:ext uri="{FF2B5EF4-FFF2-40B4-BE49-F238E27FC236}">
              <a16:creationId xmlns:a16="http://schemas.microsoft.com/office/drawing/2014/main" id="{CE94B8A2-AAE9-4B6B-8F4A-ABC31EF1D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96DAC541-7B7A-43D3-8B79-37D633B846F1}">
              <asvg:svgBlip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11236404375" y="2095500"/>
          <a:ext cx="361950" cy="36195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0</xdr:col>
      <xdr:colOff>38099</xdr:colOff>
      <xdr:row>6</xdr:row>
      <xdr:rowOff>28575</xdr:rowOff>
    </xdr:from>
    <xdr:to>
      <xdr:col>0</xdr:col>
      <xdr:colOff>371473</xdr:colOff>
      <xdr:row>7</xdr:row>
      <xdr:rowOff>161924</xdr:rowOff>
    </xdr:to>
    <xdr:pic>
      <xdr:nvPicPr>
        <xdr:cNvPr id="27" name="גרפיקה 26" descr="לוח עם פריטים מסומנים ב- v עם מילוי מלא">
          <a:extLst>
            <a:ext uri="{FF2B5EF4-FFF2-40B4-BE49-F238E27FC236}">
              <a16:creationId xmlns:a16="http://schemas.microsoft.com/office/drawing/2014/main" id="{E2468745-F98E-44A3-9179-FC6F1EA08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96DAC541-7B7A-43D3-8B79-37D633B846F1}">
              <asvg:svgBlip xmlns:asvg="http://schemas.microsoft.com/office/drawing/2016/SVG/main" r:embed="rId11"/>
            </a:ext>
          </a:extLst>
        </a:blip>
        <a:stretch>
          <a:fillRect/>
        </a:stretch>
      </xdr:blipFill>
      <xdr:spPr>
        <a:xfrm>
          <a:off x="11236432952" y="1638300"/>
          <a:ext cx="333374" cy="333374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1</xdr:col>
      <xdr:colOff>1062168</xdr:colOff>
      <xdr:row>11</xdr:row>
      <xdr:rowOff>76199</xdr:rowOff>
    </xdr:from>
    <xdr:to>
      <xdr:col>2</xdr:col>
      <xdr:colOff>209296</xdr:colOff>
      <xdr:row>13</xdr:row>
      <xdr:rowOff>9186</xdr:rowOff>
    </xdr:to>
    <xdr:pic>
      <xdr:nvPicPr>
        <xdr:cNvPr id="30" name="גרפיקה 29" descr="הערה חשובה עם מילוי מלא">
          <a:extLst>
            <a:ext uri="{FF2B5EF4-FFF2-40B4-BE49-F238E27FC236}">
              <a16:creationId xmlns:a16="http://schemas.microsoft.com/office/drawing/2014/main" id="{312C948D-400D-8E99-B27E-BA65CFB66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96DAC541-7B7A-43D3-8B79-37D633B846F1}">
              <asvg:svgBlip xmlns:asvg="http://schemas.microsoft.com/office/drawing/2016/SVG/main" r:embed="rId13"/>
            </a:ext>
          </a:extLst>
        </a:blip>
        <a:stretch>
          <a:fillRect/>
        </a:stretch>
      </xdr:blipFill>
      <xdr:spPr>
        <a:xfrm flipH="1">
          <a:off x="11233709054" y="2686049"/>
          <a:ext cx="252028" cy="33303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1552578</xdr:colOff>
      <xdr:row>106</xdr:row>
      <xdr:rowOff>84604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270FDA38-73E9-42EA-A4A7-B9EDE6D367C4}"/>
            </a:ext>
          </a:extLst>
        </xdr:cNvPr>
        <xdr:cNvSpPr/>
      </xdr:nvSpPr>
      <xdr:spPr>
        <a:xfrm flipH="1">
          <a:off x="11235251847" y="0"/>
          <a:ext cx="1552578" cy="20106154"/>
        </a:xfrm>
        <a:prstGeom prst="rect">
          <a:avLst/>
        </a:prstGeom>
        <a:solidFill>
          <a:srgbClr val="F7F7F7"/>
        </a:solidFill>
        <a:ln>
          <a:noFill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absoluteAnchor>
    <xdr:pos x="0" y="2562224"/>
    <xdr:ext cx="1590674" cy="371475"/>
    <xdr:sp macro="" textlink="">
      <xdr:nvSpPr>
        <xdr:cNvPr id="3" name="Freeform: Shape 2">
          <a:extLst>
            <a:ext uri="{FF2B5EF4-FFF2-40B4-BE49-F238E27FC236}">
              <a16:creationId xmlns:a16="http://schemas.microsoft.com/office/drawing/2014/main" id="{8E3D2576-0587-4603-8158-F95E1690E762}"/>
            </a:ext>
          </a:extLst>
        </xdr:cNvPr>
        <xdr:cNvSpPr/>
      </xdr:nvSpPr>
      <xdr:spPr>
        <a:xfrm flipH="1">
          <a:off x="11235213751" y="2562224"/>
          <a:ext cx="1590674" cy="371475"/>
        </a:xfrm>
        <a:custGeom>
          <a:avLst/>
          <a:gdLst>
            <a:gd name="connsiteX0" fmla="*/ 0 w 2264319"/>
            <a:gd name="connsiteY0" fmla="*/ 0 h 555812"/>
            <a:gd name="connsiteX1" fmla="*/ 2189612 w 2264319"/>
            <a:gd name="connsiteY1" fmla="*/ 0 h 555812"/>
            <a:gd name="connsiteX2" fmla="*/ 2264319 w 2264319"/>
            <a:gd name="connsiteY2" fmla="*/ 74707 h 555812"/>
            <a:gd name="connsiteX3" fmla="*/ 2264319 w 2264319"/>
            <a:gd name="connsiteY3" fmla="*/ 481105 h 555812"/>
            <a:gd name="connsiteX4" fmla="*/ 2189612 w 2264319"/>
            <a:gd name="connsiteY4" fmla="*/ 555812 h 555812"/>
            <a:gd name="connsiteX5" fmla="*/ 0 w 2264319"/>
            <a:gd name="connsiteY5" fmla="*/ 555812 h 555812"/>
            <a:gd name="connsiteX6" fmla="*/ 0 w 2264319"/>
            <a:gd name="connsiteY6" fmla="*/ 0 h 55581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2264319" h="555812">
              <a:moveTo>
                <a:pt x="0" y="0"/>
              </a:moveTo>
              <a:lnTo>
                <a:pt x="2189612" y="0"/>
              </a:lnTo>
              <a:cubicBezTo>
                <a:pt x="2230872" y="0"/>
                <a:pt x="2264319" y="33447"/>
                <a:pt x="2264319" y="74707"/>
              </a:cubicBezTo>
              <a:lnTo>
                <a:pt x="2264319" y="481105"/>
              </a:lnTo>
              <a:cubicBezTo>
                <a:pt x="2264319" y="522365"/>
                <a:pt x="2230872" y="555812"/>
                <a:pt x="2189612" y="555812"/>
              </a:cubicBezTo>
              <a:lnTo>
                <a:pt x="0" y="555812"/>
              </a:lnTo>
              <a:lnTo>
                <a:pt x="0" y="0"/>
              </a:lnTo>
              <a:close/>
            </a:path>
          </a:pathLst>
        </a:custGeom>
        <a:gradFill flip="none" rotWithShape="1">
          <a:gsLst>
            <a:gs pos="100000">
              <a:srgbClr val="0070C0"/>
            </a:gs>
            <a:gs pos="0">
              <a:schemeClr val="accent5">
                <a:lumMod val="60000"/>
                <a:lumOff val="40000"/>
              </a:schemeClr>
            </a:gs>
          </a:gsLst>
          <a:lin ang="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/>
        </a:p>
      </xdr:txBody>
    </xdr:sp>
    <xdr:clientData/>
  </xdr:absoluteAnchor>
  <xdr:absoluteAnchor>
    <xdr:pos x="342793" y="1543050"/>
    <xdr:ext cx="1171683" cy="485775"/>
    <xdr:sp macro="" textlink="">
      <xdr:nvSpPr>
        <xdr:cNvPr id="4" name="Text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C45D11E-EEAB-4B46-B251-E61FAC872259}"/>
            </a:ext>
          </a:extLst>
        </xdr:cNvPr>
        <xdr:cNvSpPr txBox="1"/>
      </xdr:nvSpPr>
      <xdr:spPr>
        <a:xfrm>
          <a:off x="11235289949" y="1543050"/>
          <a:ext cx="1171683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solidFill>
                <a:sysClr val="windowText" lastClr="000000"/>
              </a:solidFill>
              <a:ea typeface="Tahoma" panose="020B0604030504040204" pitchFamily="34" charset="0"/>
              <a:cs typeface="Segoe UI Semibold" panose="020B0702040204020203" pitchFamily="34" charset="0"/>
            </a:rPr>
            <a:t>גליון</a:t>
          </a:r>
          <a:r>
            <a:rPr lang="he-IL" b="0" i="0" u="none" strike="noStrike" baseline="0">
              <a:solidFill>
                <a:sysClr val="windowText" lastClr="000000"/>
              </a:solidFill>
              <a:ea typeface="Tahoma" panose="020B0604030504040204" pitchFamily="34" charset="0"/>
              <a:cs typeface="Segoe UI Semibold" panose="020B0702040204020203" pitchFamily="34" charset="0"/>
            </a:rPr>
            <a:t> שעות</a:t>
          </a:r>
          <a:endParaRPr lang="en-US" b="0" i="0" u="none" strike="noStrike">
            <a:solidFill>
              <a:sysClr val="windowText" lastClr="000000"/>
            </a:solidFill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absoluteAnchor>
  <xdr:absoluteAnchor>
    <xdr:pos x="523876" y="838200"/>
    <xdr:ext cx="394875" cy="371475"/>
    <xdr:sp macro="" textlink="">
      <xdr:nvSpPr>
        <xdr:cNvPr id="5" name="Freeform: Shape 4">
          <a:extLst>
            <a:ext uri="{FF2B5EF4-FFF2-40B4-BE49-F238E27FC236}">
              <a16:creationId xmlns:a16="http://schemas.microsoft.com/office/drawing/2014/main" id="{0EE9897E-8565-41C0-B4F9-C717A486081D}"/>
            </a:ext>
          </a:extLst>
        </xdr:cNvPr>
        <xdr:cNvSpPr/>
      </xdr:nvSpPr>
      <xdr:spPr>
        <a:xfrm>
          <a:off x="11235885674" y="838200"/>
          <a:ext cx="394875" cy="371475"/>
        </a:xfrm>
        <a:custGeom>
          <a:avLst/>
          <a:gdLst>
            <a:gd name="connsiteX0" fmla="*/ 478368 w 2434877"/>
            <a:gd name="connsiteY0" fmla="*/ 1660447 h 2669419"/>
            <a:gd name="connsiteX1" fmla="*/ 478368 w 2434877"/>
            <a:gd name="connsiteY1" fmla="*/ 2669419 h 2669419"/>
            <a:gd name="connsiteX2" fmla="*/ 4662 w 2434877"/>
            <a:gd name="connsiteY2" fmla="*/ 2669419 h 2669419"/>
            <a:gd name="connsiteX3" fmla="*/ 14134 w 2434877"/>
            <a:gd name="connsiteY3" fmla="*/ 2124668 h 2669419"/>
            <a:gd name="connsiteX4" fmla="*/ 805273 w 2434877"/>
            <a:gd name="connsiteY4" fmla="*/ 1333554 h 2669419"/>
            <a:gd name="connsiteX5" fmla="*/ 1072919 w 2434877"/>
            <a:gd name="connsiteY5" fmla="*/ 1601215 h 2669419"/>
            <a:gd name="connsiteX6" fmla="*/ 1072919 w 2434877"/>
            <a:gd name="connsiteY6" fmla="*/ 2664691 h 2669419"/>
            <a:gd name="connsiteX7" fmla="*/ 606315 w 2434877"/>
            <a:gd name="connsiteY7" fmla="*/ 2669407 h 2669419"/>
            <a:gd name="connsiteX8" fmla="*/ 606315 w 2434877"/>
            <a:gd name="connsiteY8" fmla="*/ 1532527 h 2669419"/>
            <a:gd name="connsiteX9" fmla="*/ 1681683 w 2434877"/>
            <a:gd name="connsiteY9" fmla="*/ 1139327 h 2669419"/>
            <a:gd name="connsiteX10" fmla="*/ 1681683 w 2434877"/>
            <a:gd name="connsiteY10" fmla="*/ 2669400 h 2669419"/>
            <a:gd name="connsiteX11" fmla="*/ 1217448 w 2434877"/>
            <a:gd name="connsiteY11" fmla="*/ 2659932 h 2669419"/>
            <a:gd name="connsiteX12" fmla="*/ 1217448 w 2434877"/>
            <a:gd name="connsiteY12" fmla="*/ 1603584 h 2669419"/>
            <a:gd name="connsiteX13" fmla="*/ 2288060 w 2434877"/>
            <a:gd name="connsiteY13" fmla="*/ 528130 h 2669419"/>
            <a:gd name="connsiteX14" fmla="*/ 2288060 w 2434877"/>
            <a:gd name="connsiteY14" fmla="*/ 2659908 h 2669419"/>
            <a:gd name="connsiteX15" fmla="*/ 1814372 w 2434877"/>
            <a:gd name="connsiteY15" fmla="*/ 2664660 h 2669419"/>
            <a:gd name="connsiteX16" fmla="*/ 1814372 w 2434877"/>
            <a:gd name="connsiteY16" fmla="*/ 1001818 h 2669419"/>
            <a:gd name="connsiteX17" fmla="*/ 1987216 w 2434877"/>
            <a:gd name="connsiteY17" fmla="*/ 0 h 2669419"/>
            <a:gd name="connsiteX18" fmla="*/ 2434877 w 2434877"/>
            <a:gd name="connsiteY18" fmla="*/ 0 h 2669419"/>
            <a:gd name="connsiteX19" fmla="*/ 2434877 w 2434877"/>
            <a:gd name="connsiteY19" fmla="*/ 461881 h 2669419"/>
            <a:gd name="connsiteX20" fmla="*/ 2323528 w 2434877"/>
            <a:gd name="connsiteY20" fmla="*/ 350532 h 2669419"/>
            <a:gd name="connsiteX21" fmla="*/ 1141637 w 2434877"/>
            <a:gd name="connsiteY21" fmla="*/ 1532450 h 2669419"/>
            <a:gd name="connsiteX22" fmla="*/ 817147 w 2434877"/>
            <a:gd name="connsiteY22" fmla="*/ 1207945 h 2669419"/>
            <a:gd name="connsiteX23" fmla="*/ 0 w 2434877"/>
            <a:gd name="connsiteY23" fmla="*/ 2001422 h 2669419"/>
            <a:gd name="connsiteX24" fmla="*/ 0 w 2434877"/>
            <a:gd name="connsiteY24" fmla="*/ 1532450 h 2669419"/>
            <a:gd name="connsiteX25" fmla="*/ 805303 w 2434877"/>
            <a:gd name="connsiteY25" fmla="*/ 727129 h 2669419"/>
            <a:gd name="connsiteX26" fmla="*/ 1146374 w 2434877"/>
            <a:gd name="connsiteY26" fmla="*/ 1068193 h 2669419"/>
            <a:gd name="connsiteX27" fmla="*/ 2100904 w 2434877"/>
            <a:gd name="connsiteY27" fmla="*/ 113688 h 266941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</a:cxnLst>
          <a:rect l="l" t="t" r="r" b="b"/>
          <a:pathLst>
            <a:path w="2434877" h="2669419">
              <a:moveTo>
                <a:pt x="478368" y="1660447"/>
              </a:moveTo>
              <a:lnTo>
                <a:pt x="478368" y="2669419"/>
              </a:lnTo>
              <a:lnTo>
                <a:pt x="4662" y="2669419"/>
              </a:lnTo>
              <a:lnTo>
                <a:pt x="14134" y="2124668"/>
              </a:lnTo>
              <a:close/>
              <a:moveTo>
                <a:pt x="805273" y="1333554"/>
              </a:moveTo>
              <a:lnTo>
                <a:pt x="1072919" y="1601215"/>
              </a:lnTo>
              <a:lnTo>
                <a:pt x="1072919" y="2664691"/>
              </a:lnTo>
              <a:lnTo>
                <a:pt x="606315" y="2669407"/>
              </a:lnTo>
              <a:lnTo>
                <a:pt x="606315" y="1532527"/>
              </a:lnTo>
              <a:close/>
              <a:moveTo>
                <a:pt x="1681683" y="1139327"/>
              </a:moveTo>
              <a:lnTo>
                <a:pt x="1681683" y="2669400"/>
              </a:lnTo>
              <a:lnTo>
                <a:pt x="1217448" y="2659932"/>
              </a:lnTo>
              <a:lnTo>
                <a:pt x="1217448" y="1603584"/>
              </a:lnTo>
              <a:close/>
              <a:moveTo>
                <a:pt x="2288060" y="528130"/>
              </a:moveTo>
              <a:lnTo>
                <a:pt x="2288060" y="2659908"/>
              </a:lnTo>
              <a:lnTo>
                <a:pt x="1814372" y="2664660"/>
              </a:lnTo>
              <a:lnTo>
                <a:pt x="1814372" y="1001818"/>
              </a:lnTo>
              <a:close/>
              <a:moveTo>
                <a:pt x="1987216" y="0"/>
              </a:moveTo>
              <a:lnTo>
                <a:pt x="2434877" y="0"/>
              </a:lnTo>
              <a:lnTo>
                <a:pt x="2434877" y="461881"/>
              </a:lnTo>
              <a:lnTo>
                <a:pt x="2323528" y="350532"/>
              </a:lnTo>
              <a:lnTo>
                <a:pt x="1141637" y="1532450"/>
              </a:lnTo>
              <a:lnTo>
                <a:pt x="817147" y="1207945"/>
              </a:lnTo>
              <a:lnTo>
                <a:pt x="0" y="2001422"/>
              </a:lnTo>
              <a:lnTo>
                <a:pt x="0" y="1532450"/>
              </a:lnTo>
              <a:lnTo>
                <a:pt x="805303" y="727129"/>
              </a:lnTo>
              <a:lnTo>
                <a:pt x="1146374" y="1068193"/>
              </a:lnTo>
              <a:lnTo>
                <a:pt x="2100904" y="113688"/>
              </a:lnTo>
              <a:close/>
            </a:path>
          </a:pathLst>
        </a:custGeom>
        <a:solidFill>
          <a:schemeClr val="bg1"/>
        </a:solidFill>
        <a:ln w="6350" cap="flat">
          <a:solidFill>
            <a:schemeClr val="tx1">
              <a:lumMod val="65000"/>
              <a:lumOff val="35000"/>
              <a:alpha val="82000"/>
            </a:schemeClr>
          </a:solidFill>
          <a:prstDash val="solid"/>
          <a:miter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/>
        </a:p>
      </xdr:txBody>
    </xdr:sp>
    <xdr:clientData/>
  </xdr:absoluteAnchor>
  <xdr:absoluteAnchor>
    <xdr:pos x="352318" y="2047876"/>
    <xdr:ext cx="1171683" cy="428624"/>
    <xdr:sp macro="" textlink="">
      <xdr:nvSpPr>
        <xdr:cNvPr id="6" name="TextBox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F2F755F-D686-41C9-909C-500E4C845024}"/>
            </a:ext>
          </a:extLst>
        </xdr:cNvPr>
        <xdr:cNvSpPr txBox="1"/>
      </xdr:nvSpPr>
      <xdr:spPr>
        <a:xfrm>
          <a:off x="11235280424" y="2047876"/>
          <a:ext cx="1171683" cy="4286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ea typeface="Tahoma" panose="020B0604030504040204" pitchFamily="34" charset="0"/>
              <a:cs typeface="Segoe UI Semibold" panose="020B0702040204020203" pitchFamily="34" charset="0"/>
            </a:rPr>
            <a:t>הגדרות</a:t>
          </a:r>
          <a:endParaRPr lang="en-US" b="0" i="0" u="none" strike="noStrike"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absoluteAnchor>
  <xdr:absoluteAnchor>
    <xdr:pos x="362599" y="2495550"/>
    <xdr:ext cx="1143216" cy="480059"/>
    <xdr:sp macro="" textlink="">
      <xdr:nvSpPr>
        <xdr:cNvPr id="7" name="TextBox 1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71FEB36-DC01-4323-85CF-79E08BB7DA22}"/>
            </a:ext>
          </a:extLst>
        </xdr:cNvPr>
        <xdr:cNvSpPr txBox="1"/>
      </xdr:nvSpPr>
      <xdr:spPr>
        <a:xfrm>
          <a:off x="11235298610" y="2495550"/>
          <a:ext cx="1143216" cy="4800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solidFill>
                <a:schemeClr val="bg1"/>
              </a:solidFill>
              <a:ea typeface="Tahoma" panose="020B0604030504040204" pitchFamily="34" charset="0"/>
              <a:cs typeface="Segoe UI Semibold" panose="020B0702040204020203" pitchFamily="34" charset="0"/>
            </a:rPr>
            <a:t>אודות</a:t>
          </a:r>
          <a:endParaRPr lang="en-US" b="0" i="0" u="none" strike="noStrike">
            <a:solidFill>
              <a:schemeClr val="bg1"/>
            </a:solidFill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absoluteAnchor>
  <xdr:absoluteAnchor>
    <xdr:pos x="0" y="238125"/>
    <xdr:ext cx="1571625" cy="457200"/>
    <xdr:sp macro="" textlink="">
      <xdr:nvSpPr>
        <xdr:cNvPr id="10" name="TextBox 21">
          <a:extLst>
            <a:ext uri="{FF2B5EF4-FFF2-40B4-BE49-F238E27FC236}">
              <a16:creationId xmlns:a16="http://schemas.microsoft.com/office/drawing/2014/main" id="{DAE72DEC-2AF8-41ED-B33E-ABC0BE9B759C}"/>
            </a:ext>
          </a:extLst>
        </xdr:cNvPr>
        <xdr:cNvSpPr txBox="1"/>
      </xdr:nvSpPr>
      <xdr:spPr>
        <a:xfrm>
          <a:off x="11235232800" y="238125"/>
          <a:ext cx="1571625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he-IL" sz="1000" b="0" i="0" u="none" strike="noStrike">
              <a:solidFill>
                <a:schemeClr val="accent5"/>
              </a:solidFill>
              <a:latin typeface="Segoe UI Semibold" panose="020B0702040204020203" pitchFamily="34" charset="0"/>
              <a:ea typeface="Tahoma" panose="020B0604030504040204" pitchFamily="34" charset="0"/>
              <a:cs typeface="Segoe UI Semibold" panose="020B0702040204020203" pitchFamily="34" charset="0"/>
            </a:rPr>
            <a:t>אקסלים חכמים </a:t>
          </a:r>
        </a:p>
        <a:p>
          <a:pPr marL="0" indent="0" algn="ctr"/>
          <a:r>
            <a:rPr lang="he-IL" sz="1000" b="0" i="0" u="none" strike="noStrike">
              <a:solidFill>
                <a:schemeClr val="accent5"/>
              </a:solidFill>
              <a:latin typeface="Segoe UI Semibold" panose="020B0702040204020203" pitchFamily="34" charset="0"/>
              <a:ea typeface="Tahoma" panose="020B0604030504040204" pitchFamily="34" charset="0"/>
              <a:cs typeface="Segoe UI Semibold" panose="020B0702040204020203" pitchFamily="34" charset="0"/>
            </a:rPr>
            <a:t>לניהול העסק</a:t>
          </a:r>
          <a:endParaRPr lang="en-IL" sz="1000" b="0" i="0" u="none" strike="noStrike">
            <a:solidFill>
              <a:schemeClr val="accent5"/>
            </a:solidFill>
            <a:latin typeface="Segoe UI Semibold" panose="020B0702040204020203" pitchFamily="34" charset="0"/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absoluteAnchor>
  <xdr:absoluteAnchor>
    <xdr:pos x="28576" y="2571749"/>
    <xdr:ext cx="342899" cy="342899"/>
    <xdr:pic>
      <xdr:nvPicPr>
        <xdr:cNvPr id="12" name="גרפיקה 11" descr="שאלות קו מיתאר">
          <a:extLst>
            <a:ext uri="{FF2B5EF4-FFF2-40B4-BE49-F238E27FC236}">
              <a16:creationId xmlns:a16="http://schemas.microsoft.com/office/drawing/2014/main" id="{8E8B6FA0-38A5-4A23-AA69-AFDA966D9D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11236432950" y="2571749"/>
          <a:ext cx="342899" cy="342899"/>
        </a:xfrm>
        <a:prstGeom prst="rect">
          <a:avLst/>
        </a:prstGeom>
      </xdr:spPr>
    </xdr:pic>
    <xdr:clientData/>
  </xdr:absoluteAnchor>
  <xdr:twoCellAnchor>
    <xdr:from>
      <xdr:col>3</xdr:col>
      <xdr:colOff>209549</xdr:colOff>
      <xdr:row>14</xdr:row>
      <xdr:rowOff>66675</xdr:rowOff>
    </xdr:from>
    <xdr:to>
      <xdr:col>3</xdr:col>
      <xdr:colOff>1590675</xdr:colOff>
      <xdr:row>15</xdr:row>
      <xdr:rowOff>142875</xdr:rowOff>
    </xdr:to>
    <xdr:sp macro="" textlink="">
      <xdr:nvSpPr>
        <xdr:cNvPr id="25" name="מלבן: פינות מעוגלות 2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FBC1402-FCCB-43A7-A87F-E31F019A2EAB}"/>
            </a:ext>
          </a:extLst>
        </xdr:cNvPr>
        <xdr:cNvSpPr/>
      </xdr:nvSpPr>
      <xdr:spPr>
        <a:xfrm>
          <a:off x="11232080025" y="3257550"/>
          <a:ext cx="1381126" cy="257175"/>
        </a:xfrm>
        <a:prstGeom prst="roundRect">
          <a:avLst/>
        </a:prstGeom>
        <a:gradFill flip="none" rotWithShape="1">
          <a:gsLst>
            <a:gs pos="100000">
              <a:srgbClr val="0070C0"/>
            </a:gs>
            <a:gs pos="0">
              <a:schemeClr val="accent3">
                <a:lumMod val="40000"/>
                <a:lumOff val="60000"/>
              </a:schemeClr>
            </a:gs>
          </a:gsLst>
          <a:lin ang="108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he-IL" sz="1100" b="1"/>
            <a:t>שלחו</a:t>
          </a:r>
          <a:r>
            <a:rPr lang="he-IL" sz="1100" b="1" baseline="0"/>
            <a:t> הודעה</a:t>
          </a:r>
          <a:endParaRPr lang="en-IL" sz="1100" b="1"/>
        </a:p>
      </xdr:txBody>
    </xdr:sp>
    <xdr:clientData/>
  </xdr:twoCellAnchor>
  <xdr:oneCellAnchor>
    <xdr:from>
      <xdr:col>2</xdr:col>
      <xdr:colOff>57647</xdr:colOff>
      <xdr:row>14</xdr:row>
      <xdr:rowOff>57150</xdr:rowOff>
    </xdr:from>
    <xdr:ext cx="285253" cy="266700"/>
    <xdr:pic>
      <xdr:nvPicPr>
        <xdr:cNvPr id="26" name="תמונה 25">
          <a:extLst>
            <a:ext uri="{FF2B5EF4-FFF2-40B4-BE49-F238E27FC236}">
              <a16:creationId xmlns:a16="http://schemas.microsoft.com/office/drawing/2014/main" id="{B625511F-80C1-44F6-88F8-AB5907BBF7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2208" t="6393" r="7280" b="5381"/>
        <a:stretch/>
      </xdr:blipFill>
      <xdr:spPr>
        <a:xfrm>
          <a:off x="11233575450" y="3248025"/>
          <a:ext cx="285253" cy="266700"/>
        </a:xfrm>
        <a:prstGeom prst="rect">
          <a:avLst/>
        </a:prstGeom>
      </xdr:spPr>
    </xdr:pic>
    <xdr:clientData/>
  </xdr:oneCellAnchor>
  <xdr:twoCellAnchor>
    <xdr:from>
      <xdr:col>3</xdr:col>
      <xdr:colOff>200026</xdr:colOff>
      <xdr:row>18</xdr:row>
      <xdr:rowOff>19050</xdr:rowOff>
    </xdr:from>
    <xdr:to>
      <xdr:col>3</xdr:col>
      <xdr:colOff>1600201</xdr:colOff>
      <xdr:row>19</xdr:row>
      <xdr:rowOff>0</xdr:rowOff>
    </xdr:to>
    <xdr:sp macro="" textlink="">
      <xdr:nvSpPr>
        <xdr:cNvPr id="27" name="מלבן: פינות מעוגלות 2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88AF9ECE-2543-4D3E-B441-4F19D9EFA219}"/>
            </a:ext>
          </a:extLst>
        </xdr:cNvPr>
        <xdr:cNvSpPr/>
      </xdr:nvSpPr>
      <xdr:spPr>
        <a:xfrm>
          <a:off x="11232070499" y="4019550"/>
          <a:ext cx="1400175" cy="257175"/>
        </a:xfrm>
        <a:prstGeom prst="roundRect">
          <a:avLst/>
        </a:prstGeom>
        <a:gradFill>
          <a:gsLst>
            <a:gs pos="0">
              <a:srgbClr val="0070C0"/>
            </a:gs>
            <a:gs pos="100000">
              <a:srgbClr val="CC0099"/>
            </a:gs>
          </a:gsLst>
          <a:lin ang="0" scaled="0"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en-US" sz="1200" b="1"/>
            <a:t>excelwiz.co.il</a:t>
          </a:r>
          <a:endParaRPr lang="en-IL" sz="1200" b="1"/>
        </a:p>
      </xdr:txBody>
    </xdr:sp>
    <xdr:clientData/>
  </xdr:twoCellAnchor>
  <xdr:oneCellAnchor>
    <xdr:from>
      <xdr:col>1</xdr:col>
      <xdr:colOff>1095375</xdr:colOff>
      <xdr:row>8</xdr:row>
      <xdr:rowOff>9525</xdr:rowOff>
    </xdr:from>
    <xdr:ext cx="238125" cy="238125"/>
    <xdr:pic>
      <xdr:nvPicPr>
        <xdr:cNvPr id="29" name="גרפיקה 28" descr="תיבת סימון עם v עם מילוי מלא">
          <a:extLst>
            <a:ext uri="{FF2B5EF4-FFF2-40B4-BE49-F238E27FC236}">
              <a16:creationId xmlns:a16="http://schemas.microsoft.com/office/drawing/2014/main" id="{FA698A9E-F26F-4733-9204-31F38D948A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11233689750" y="2019300"/>
          <a:ext cx="238125" cy="238125"/>
        </a:xfrm>
        <a:prstGeom prst="rect">
          <a:avLst/>
        </a:prstGeom>
      </xdr:spPr>
    </xdr:pic>
    <xdr:clientData/>
  </xdr:oneCellAnchor>
  <xdr:oneCellAnchor>
    <xdr:from>
      <xdr:col>1</xdr:col>
      <xdr:colOff>1095375</xdr:colOff>
      <xdr:row>9</xdr:row>
      <xdr:rowOff>19050</xdr:rowOff>
    </xdr:from>
    <xdr:ext cx="238125" cy="238125"/>
    <xdr:pic>
      <xdr:nvPicPr>
        <xdr:cNvPr id="30" name="גרפיקה 29" descr="תיבת סימון עם v עם מילוי מלא">
          <a:extLst>
            <a:ext uri="{FF2B5EF4-FFF2-40B4-BE49-F238E27FC236}">
              <a16:creationId xmlns:a16="http://schemas.microsoft.com/office/drawing/2014/main" id="{3BA4A8A3-5820-4147-8860-BA7B4AFC8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11233689750" y="2228850"/>
          <a:ext cx="238125" cy="238125"/>
        </a:xfrm>
        <a:prstGeom prst="rect">
          <a:avLst/>
        </a:prstGeom>
      </xdr:spPr>
    </xdr:pic>
    <xdr:clientData/>
  </xdr:oneCellAnchor>
  <xdr:oneCellAnchor>
    <xdr:from>
      <xdr:col>1</xdr:col>
      <xdr:colOff>1095375</xdr:colOff>
      <xdr:row>10</xdr:row>
      <xdr:rowOff>19050</xdr:rowOff>
    </xdr:from>
    <xdr:ext cx="238125" cy="238125"/>
    <xdr:pic>
      <xdr:nvPicPr>
        <xdr:cNvPr id="31" name="גרפיקה 30" descr="תיבת סימון עם v עם מילוי מלא">
          <a:extLst>
            <a:ext uri="{FF2B5EF4-FFF2-40B4-BE49-F238E27FC236}">
              <a16:creationId xmlns:a16="http://schemas.microsoft.com/office/drawing/2014/main" id="{A93E5FC8-0DD4-4D27-874D-BB1953CFE3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11233689750" y="2428875"/>
          <a:ext cx="238125" cy="238125"/>
        </a:xfrm>
        <a:prstGeom prst="rect">
          <a:avLst/>
        </a:prstGeom>
      </xdr:spPr>
    </xdr:pic>
    <xdr:clientData/>
  </xdr:oneCellAnchor>
  <xdr:twoCellAnchor editAs="absolute">
    <xdr:from>
      <xdr:col>0</xdr:col>
      <xdr:colOff>38100</xdr:colOff>
      <xdr:row>8</xdr:row>
      <xdr:rowOff>85725</xdr:rowOff>
    </xdr:from>
    <xdr:to>
      <xdr:col>0</xdr:col>
      <xdr:colOff>400050</xdr:colOff>
      <xdr:row>10</xdr:row>
      <xdr:rowOff>47625</xdr:rowOff>
    </xdr:to>
    <xdr:pic>
      <xdr:nvPicPr>
        <xdr:cNvPr id="32" name="Graphic 20" descr="Single gear with solid fill">
          <a:extLst>
            <a:ext uri="{FF2B5EF4-FFF2-40B4-BE49-F238E27FC236}">
              <a16:creationId xmlns:a16="http://schemas.microsoft.com/office/drawing/2014/main" id="{617976F4-934F-4BCF-9783-44182FE243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11236404375" y="2095500"/>
          <a:ext cx="361950" cy="36195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0</xdr:col>
      <xdr:colOff>38099</xdr:colOff>
      <xdr:row>6</xdr:row>
      <xdr:rowOff>28575</xdr:rowOff>
    </xdr:from>
    <xdr:to>
      <xdr:col>0</xdr:col>
      <xdr:colOff>371473</xdr:colOff>
      <xdr:row>7</xdr:row>
      <xdr:rowOff>161924</xdr:rowOff>
    </xdr:to>
    <xdr:pic>
      <xdr:nvPicPr>
        <xdr:cNvPr id="40" name="גרפיקה 39" descr="לוח עם פריטים מסומנים ב- v עם מילוי מלא">
          <a:extLst>
            <a:ext uri="{FF2B5EF4-FFF2-40B4-BE49-F238E27FC236}">
              <a16:creationId xmlns:a16="http://schemas.microsoft.com/office/drawing/2014/main" id="{4AC8E04B-0339-835A-C0DA-06F4219C4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96DAC541-7B7A-43D3-8B79-37D633B846F1}">
              <asvg:svgBlip xmlns:asvg="http://schemas.microsoft.com/office/drawing/2016/SVG/main" r:embed="rId14"/>
            </a:ext>
          </a:extLst>
        </a:blip>
        <a:stretch>
          <a:fillRect/>
        </a:stretch>
      </xdr:blipFill>
      <xdr:spPr>
        <a:xfrm>
          <a:off x="11236432952" y="1638300"/>
          <a:ext cx="333374" cy="333374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18AC9-C5D6-43EA-B780-65A6118CF591}">
  <sheetPr>
    <tabColor rgb="FF0070C0"/>
    <pageSetUpPr fitToPage="1"/>
  </sheetPr>
  <dimension ref="A1:Z142"/>
  <sheetViews>
    <sheetView showGridLines="0" showRowColHeaders="0" rightToLeft="1" zoomScaleNormal="100" workbookViewId="0">
      <selection activeCell="D1" sqref="D1"/>
    </sheetView>
  </sheetViews>
  <sheetFormatPr defaultColWidth="7.875" defaultRowHeight="15" x14ac:dyDescent="0.25"/>
  <cols>
    <col min="1" max="1" width="37.625" style="20" customWidth="1"/>
    <col min="2" max="2" width="3.25" style="20" customWidth="1"/>
    <col min="3" max="3" width="11.625" style="22" customWidth="1"/>
    <col min="4" max="4" width="10.625" style="27" customWidth="1"/>
    <col min="5" max="5" width="9.75" style="27" customWidth="1"/>
    <col min="6" max="6" width="12.375" style="27" bestFit="1" customWidth="1"/>
    <col min="7" max="7" width="11.5" style="27" customWidth="1"/>
    <col min="8" max="8" width="13.5" style="20" customWidth="1"/>
    <col min="9" max="9" width="7.625" style="26" customWidth="1"/>
    <col min="10" max="10" width="5.75" style="24" customWidth="1"/>
    <col min="11" max="11" width="6.25" style="25" customWidth="1"/>
    <col min="12" max="12" width="1.125" style="24" customWidth="1"/>
    <col min="13" max="13" width="4" style="20" customWidth="1"/>
    <col min="14" max="15" width="7.875" style="23"/>
    <col min="16" max="16" width="7.875" style="20"/>
    <col min="17" max="17" width="9.125" style="22" hidden="1" customWidth="1"/>
    <col min="18" max="18" width="8.75" style="21" hidden="1" customWidth="1"/>
    <col min="19" max="24" width="7.875" style="20"/>
    <col min="25" max="25" width="44.375" style="20" customWidth="1"/>
    <col min="26" max="16384" width="7.875" style="20"/>
  </cols>
  <sheetData>
    <row r="1" spans="3:26" ht="15.75" x14ac:dyDescent="0.25">
      <c r="C1" s="81" t="s">
        <v>75</v>
      </c>
      <c r="D1" s="99" t="s">
        <v>50</v>
      </c>
      <c r="Q1" s="19" t="s">
        <v>54</v>
      </c>
      <c r="R1" s="17"/>
    </row>
    <row r="2" spans="3:26" x14ac:dyDescent="0.25">
      <c r="Q2" s="18" t="str">
        <f>הגדרות!P5</f>
        <v>אנגלית</v>
      </c>
      <c r="R2" s="18" t="str">
        <f>הגדרות!Q5</f>
        <v>en</v>
      </c>
    </row>
    <row r="3" spans="3:26" ht="17.25" x14ac:dyDescent="0.3">
      <c r="C3" s="104" t="s">
        <v>68</v>
      </c>
      <c r="D3" s="104"/>
      <c r="E3" s="104"/>
      <c r="F3" s="104"/>
      <c r="G3" s="104"/>
      <c r="H3" s="104"/>
      <c r="Q3" s="64">
        <f>_xlfn.XLOOKUP(D1,הגדרות!T4:T15,הגדרות!S4:S15,"",0)</f>
        <v>1</v>
      </c>
      <c r="R3" s="63">
        <f>הגדרות!$E$8</f>
        <v>8</v>
      </c>
    </row>
    <row r="4" spans="3:26" ht="17.25" x14ac:dyDescent="0.3">
      <c r="C4" s="104" t="str">
        <f>_xlfn.TRANSLATE(C3,"he",$R$2)</f>
        <v>Attendance report and confirmation for deduction of meals</v>
      </c>
      <c r="D4" s="104"/>
      <c r="E4" s="104"/>
      <c r="F4" s="104"/>
      <c r="G4" s="104"/>
      <c r="H4" s="104"/>
      <c r="Q4" s="64">
        <f>הגדרות!E7</f>
        <v>2025</v>
      </c>
      <c r="R4" s="63"/>
    </row>
    <row r="5" spans="3:26" ht="27" customHeight="1" x14ac:dyDescent="0.25">
      <c r="C5" s="106" t="str">
        <f>CONCATENATE("חישוב שעות עבודה לחודש:"," ")&amp;Q6</f>
        <v>חישוב שעות עבודה לחודש: ינואר</v>
      </c>
      <c r="D5" s="107"/>
      <c r="E5" s="107"/>
      <c r="F5" s="107"/>
      <c r="G5" s="107"/>
      <c r="H5" s="108"/>
      <c r="J5" s="31"/>
      <c r="K5" s="32"/>
      <c r="L5" s="31"/>
      <c r="P5" s="26"/>
      <c r="Q5" s="62">
        <f>DATE(Q4,Q3,1)</f>
        <v>45658</v>
      </c>
      <c r="R5" s="30"/>
      <c r="S5" s="26"/>
      <c r="T5" s="26"/>
      <c r="U5" s="26"/>
    </row>
    <row r="6" spans="3:26" ht="27" customHeight="1" x14ac:dyDescent="0.25">
      <c r="C6" s="109">
        <f>Q5</f>
        <v>45658</v>
      </c>
      <c r="D6" s="110" t="str">
        <f>_xlfn.TRANSLATE(C5,"he",$R$2)</f>
        <v>Calculation of working hours per month: January</v>
      </c>
      <c r="E6" s="110"/>
      <c r="F6" s="110"/>
      <c r="G6" s="110"/>
      <c r="H6" s="111"/>
      <c r="J6" s="31"/>
      <c r="K6" s="32"/>
      <c r="L6" s="31"/>
      <c r="M6" s="26"/>
      <c r="P6" s="26"/>
      <c r="Q6" s="62" t="str">
        <f>VLOOKUP(Q3,הגדרות!$S$4:$U$15,2,0)</f>
        <v>ינואר</v>
      </c>
      <c r="R6" s="30" t="s">
        <v>17</v>
      </c>
      <c r="S6" s="26"/>
      <c r="T6" s="26"/>
      <c r="U6" s="26"/>
    </row>
    <row r="7" spans="3:26" ht="22.5" customHeight="1" x14ac:dyDescent="0.25">
      <c r="C7" s="114" t="s">
        <v>0</v>
      </c>
      <c r="D7" s="113" t="s">
        <v>18</v>
      </c>
      <c r="E7" s="113"/>
      <c r="F7" s="112" t="s">
        <v>67</v>
      </c>
      <c r="G7" s="112" t="s">
        <v>66</v>
      </c>
      <c r="H7" s="115" t="s">
        <v>61</v>
      </c>
      <c r="J7" s="31"/>
      <c r="K7" s="32"/>
      <c r="L7" s="31"/>
      <c r="M7" s="26"/>
      <c r="P7" s="26"/>
      <c r="Q7" s="61" t="s">
        <v>65</v>
      </c>
      <c r="R7" s="61" t="s">
        <v>64</v>
      </c>
      <c r="S7" s="26"/>
      <c r="T7" s="26"/>
      <c r="U7" s="26"/>
    </row>
    <row r="8" spans="3:26" ht="25.5" customHeight="1" x14ac:dyDescent="0.25">
      <c r="C8" s="116" t="str">
        <f>_xlfn.TRANSLATE(C7,"he",$R$2)</f>
        <v>Date</v>
      </c>
      <c r="D8" s="117" t="str">
        <f>הגדרות!S18</f>
        <v>day</v>
      </c>
      <c r="E8" s="117"/>
      <c r="F8" s="118" t="str">
        <f>_xlfn.TRANSLATE(F7,"he",$R$2)</f>
        <v>Start time</v>
      </c>
      <c r="G8" s="118" t="str">
        <f>_xlfn.TRANSLATE(G7,"he",$R$2)</f>
        <v>End time</v>
      </c>
      <c r="H8" s="119" t="str">
        <f>_xlfn.TRANSLATE(H7,"he",$R$2)</f>
        <v>Total Hours</v>
      </c>
      <c r="J8" s="31"/>
      <c r="K8" s="32"/>
      <c r="L8" s="31"/>
      <c r="M8" s="26"/>
      <c r="P8" s="26"/>
      <c r="Q8" s="61"/>
      <c r="R8" s="61"/>
      <c r="S8" s="26"/>
      <c r="T8" s="26"/>
      <c r="U8" s="26"/>
    </row>
    <row r="9" spans="3:26" ht="21.75" customHeight="1" x14ac:dyDescent="0.25">
      <c r="C9" s="120">
        <f>Q5</f>
        <v>45658</v>
      </c>
      <c r="D9" s="120" t="str">
        <f>_xlfn.XLOOKUP(E9,הגדרות!$T$19:$T$25,הגדרות!$S$19:$S$25,"",0,1)</f>
        <v>Wednesday</v>
      </c>
      <c r="E9" s="121" t="str">
        <f t="shared" ref="E9:E39" si="0">TEXT(C9,"DDDD")</f>
        <v>יום רביעי</v>
      </c>
      <c r="F9" s="122">
        <v>0.66666666666666663</v>
      </c>
      <c r="G9" s="122">
        <v>0.99930555555555556</v>
      </c>
      <c r="H9" s="123">
        <f t="shared" ref="H9:H36" si="1">IF(OR(G9="",F9=""),"",IF(G9&lt;F9,G9-F9+1,G9-F9))</f>
        <v>0.33263888888888893</v>
      </c>
      <c r="I9" s="59"/>
      <c r="J9" s="58"/>
      <c r="K9" s="57"/>
      <c r="L9" s="56"/>
      <c r="M9" s="26"/>
      <c r="P9" s="26"/>
      <c r="Q9" s="55">
        <f t="shared" ref="Q9:Q39" si="2">IF(H9="",0,H9*24)</f>
        <v>7.9833333333333343</v>
      </c>
      <c r="R9" s="30">
        <f t="shared" ref="R9:R34" si="3">IF(E9=$R$6,SUM(Q9:Q15),0)</f>
        <v>0</v>
      </c>
      <c r="S9" s="26"/>
      <c r="T9" s="26"/>
      <c r="Y9" s="28"/>
      <c r="Z9" s="20" t="s">
        <v>63</v>
      </c>
    </row>
    <row r="10" spans="3:26" ht="21.75" customHeight="1" x14ac:dyDescent="0.25">
      <c r="C10" s="120">
        <f t="shared" ref="C10:C35" si="4">IF(MONTH(C9+1)=MONTH($Q$5),C9+1,"")</f>
        <v>45659</v>
      </c>
      <c r="D10" s="120" t="str">
        <f>_xlfn.XLOOKUP(E10,הגדרות!$T$19:$T$25,הגדרות!$S$19:$S$25,"",0,1)</f>
        <v>Thursday</v>
      </c>
      <c r="E10" s="121" t="str">
        <f t="shared" si="0"/>
        <v>יום חמישי</v>
      </c>
      <c r="F10" s="122">
        <v>0.45833333333333331</v>
      </c>
      <c r="G10" s="122">
        <v>4.1666666666666664E-2</v>
      </c>
      <c r="H10" s="123">
        <f t="shared" si="1"/>
        <v>0.58333333333333337</v>
      </c>
      <c r="I10" s="59"/>
      <c r="J10" s="58"/>
      <c r="K10" s="57"/>
      <c r="L10" s="56"/>
      <c r="M10" s="26"/>
      <c r="P10" s="26"/>
      <c r="Q10" s="55">
        <f t="shared" si="2"/>
        <v>14</v>
      </c>
      <c r="R10" s="30">
        <f t="shared" si="3"/>
        <v>0</v>
      </c>
      <c r="S10" s="26"/>
      <c r="T10" s="26"/>
      <c r="U10" s="26"/>
    </row>
    <row r="11" spans="3:26" ht="21.75" customHeight="1" x14ac:dyDescent="0.25">
      <c r="C11" s="120">
        <f t="shared" si="4"/>
        <v>45660</v>
      </c>
      <c r="D11" s="120" t="str">
        <f>_xlfn.XLOOKUP(E11,הגדרות!$T$19:$T$25,הגדרות!$S$19:$S$25,"",0,1)</f>
        <v>Friday</v>
      </c>
      <c r="E11" s="121" t="str">
        <f t="shared" si="0"/>
        <v>יום שישי</v>
      </c>
      <c r="F11" s="122">
        <v>0.66666666666666663</v>
      </c>
      <c r="G11" s="122">
        <v>6.9444444444444447E-4</v>
      </c>
      <c r="H11" s="123">
        <f t="shared" si="1"/>
        <v>0.33402777777777781</v>
      </c>
      <c r="I11" s="59"/>
      <c r="J11" s="58"/>
      <c r="K11" s="57"/>
      <c r="L11" s="56"/>
      <c r="M11" s="26"/>
      <c r="P11" s="26"/>
      <c r="Q11" s="55">
        <f t="shared" si="2"/>
        <v>8.0166666666666675</v>
      </c>
      <c r="R11" s="30">
        <f t="shared" si="3"/>
        <v>0</v>
      </c>
      <c r="S11" s="26"/>
      <c r="T11" s="26"/>
      <c r="U11" s="26"/>
    </row>
    <row r="12" spans="3:26" ht="21.75" customHeight="1" x14ac:dyDescent="0.25">
      <c r="C12" s="120">
        <f t="shared" si="4"/>
        <v>45661</v>
      </c>
      <c r="D12" s="120" t="str">
        <f>_xlfn.XLOOKUP(E12,הגדרות!$T$19:$T$25,הגדרות!$S$19:$S$25,"",0,1)</f>
        <v>Saturday</v>
      </c>
      <c r="E12" s="121" t="str">
        <f t="shared" si="0"/>
        <v>שבת</v>
      </c>
      <c r="F12" s="122">
        <v>0.5</v>
      </c>
      <c r="G12" s="122">
        <v>0.58333333333333337</v>
      </c>
      <c r="H12" s="123">
        <f t="shared" si="1"/>
        <v>8.333333333333337E-2</v>
      </c>
      <c r="I12" s="59"/>
      <c r="J12" s="58"/>
      <c r="K12" s="57"/>
      <c r="L12" s="56"/>
      <c r="M12" s="26"/>
      <c r="P12" s="26"/>
      <c r="Q12" s="55">
        <f t="shared" si="2"/>
        <v>2.0000000000000009</v>
      </c>
      <c r="R12" s="30">
        <f t="shared" si="3"/>
        <v>0</v>
      </c>
      <c r="S12" s="26"/>
      <c r="T12" s="26"/>
      <c r="U12" s="26"/>
    </row>
    <row r="13" spans="3:26" ht="21.75" customHeight="1" x14ac:dyDescent="0.25">
      <c r="C13" s="120">
        <f t="shared" si="4"/>
        <v>45662</v>
      </c>
      <c r="D13" s="120" t="str">
        <f>_xlfn.XLOOKUP(E13,הגדרות!$T$19:$T$25,הגדרות!$S$19:$S$25,"",0,1)</f>
        <v>Sunday</v>
      </c>
      <c r="E13" s="121" t="str">
        <f t="shared" si="0"/>
        <v>יום ראשון</v>
      </c>
      <c r="F13" s="122">
        <v>0.64583333333333337</v>
      </c>
      <c r="G13" s="122">
        <v>0.66666666666666663</v>
      </c>
      <c r="H13" s="123">
        <f t="shared" si="1"/>
        <v>2.0833333333333259E-2</v>
      </c>
      <c r="I13" s="60"/>
      <c r="J13" s="58"/>
      <c r="K13" s="57"/>
      <c r="L13" s="56"/>
      <c r="M13" s="26"/>
      <c r="P13" s="26"/>
      <c r="Q13" s="55">
        <f t="shared" si="2"/>
        <v>0.49999999999999822</v>
      </c>
      <c r="R13" s="30">
        <f t="shared" si="3"/>
        <v>46.5</v>
      </c>
      <c r="S13" s="26"/>
      <c r="T13" s="26"/>
    </row>
    <row r="14" spans="3:26" ht="21.75" customHeight="1" x14ac:dyDescent="0.25">
      <c r="C14" s="120">
        <f t="shared" si="4"/>
        <v>45663</v>
      </c>
      <c r="D14" s="120" t="str">
        <f>_xlfn.XLOOKUP(E14,הגדרות!$T$19:$T$25,הגדרות!$S$19:$S$25,"",0,1)</f>
        <v>Monday</v>
      </c>
      <c r="E14" s="121" t="str">
        <f t="shared" si="0"/>
        <v>יום שני</v>
      </c>
      <c r="F14" s="122">
        <v>0.66666666666666663</v>
      </c>
      <c r="G14" s="122">
        <v>0</v>
      </c>
      <c r="H14" s="123">
        <f t="shared" si="1"/>
        <v>0.33333333333333337</v>
      </c>
      <c r="I14" s="59"/>
      <c r="J14" s="58"/>
      <c r="K14" s="57"/>
      <c r="L14" s="56"/>
      <c r="M14" s="26"/>
      <c r="P14" s="26"/>
      <c r="Q14" s="55">
        <f t="shared" si="2"/>
        <v>8</v>
      </c>
      <c r="R14" s="30">
        <f t="shared" si="3"/>
        <v>0</v>
      </c>
      <c r="S14" s="26"/>
      <c r="T14" s="26"/>
    </row>
    <row r="15" spans="3:26" ht="21.75" customHeight="1" x14ac:dyDescent="0.25">
      <c r="C15" s="120">
        <f t="shared" si="4"/>
        <v>45664</v>
      </c>
      <c r="D15" s="120" t="str">
        <f>_xlfn.XLOOKUP(E15,הגדרות!$T$19:$T$25,הגדרות!$S$19:$S$25,"",0,1)</f>
        <v>Tuesday</v>
      </c>
      <c r="E15" s="121" t="str">
        <f t="shared" si="0"/>
        <v>יום שלישי</v>
      </c>
      <c r="F15" s="122">
        <v>0.66666666666666663</v>
      </c>
      <c r="G15" s="122">
        <v>0.91666666666666663</v>
      </c>
      <c r="H15" s="123">
        <f t="shared" si="1"/>
        <v>0.25</v>
      </c>
      <c r="I15" s="59"/>
      <c r="J15" s="58"/>
      <c r="K15" s="57"/>
      <c r="L15" s="56"/>
      <c r="M15" s="26"/>
      <c r="P15" s="26"/>
      <c r="Q15" s="55">
        <f t="shared" si="2"/>
        <v>6</v>
      </c>
      <c r="R15" s="30">
        <f t="shared" si="3"/>
        <v>0</v>
      </c>
      <c r="S15" s="26"/>
      <c r="T15" s="26"/>
    </row>
    <row r="16" spans="3:26" ht="21.75" customHeight="1" x14ac:dyDescent="0.25">
      <c r="C16" s="120">
        <f t="shared" si="4"/>
        <v>45665</v>
      </c>
      <c r="D16" s="120" t="str">
        <f>_xlfn.XLOOKUP(E16,הגדרות!$T$19:$T$25,הגדרות!$S$19:$S$25,"",0,1)</f>
        <v>Wednesday</v>
      </c>
      <c r="E16" s="121" t="str">
        <f t="shared" si="0"/>
        <v>יום רביעי</v>
      </c>
      <c r="F16" s="122">
        <v>0.66666666666666663</v>
      </c>
      <c r="G16" s="122">
        <v>0.99930555555555556</v>
      </c>
      <c r="H16" s="123">
        <f t="shared" si="1"/>
        <v>0.33263888888888893</v>
      </c>
      <c r="I16" s="59"/>
      <c r="J16" s="58"/>
      <c r="K16" s="57"/>
      <c r="L16" s="56"/>
      <c r="M16" s="26"/>
      <c r="P16" s="26"/>
      <c r="Q16" s="55">
        <f t="shared" si="2"/>
        <v>7.9833333333333343</v>
      </c>
      <c r="R16" s="30">
        <f t="shared" si="3"/>
        <v>0</v>
      </c>
      <c r="S16" s="26"/>
      <c r="T16" s="26"/>
    </row>
    <row r="17" spans="3:21" ht="21.75" customHeight="1" x14ac:dyDescent="0.25">
      <c r="C17" s="120">
        <f t="shared" si="4"/>
        <v>45666</v>
      </c>
      <c r="D17" s="120" t="str">
        <f>_xlfn.XLOOKUP(E17,הגדרות!$T$19:$T$25,הגדרות!$S$19:$S$25,"",0,1)</f>
        <v>Thursday</v>
      </c>
      <c r="E17" s="121" t="str">
        <f t="shared" si="0"/>
        <v>יום חמישי</v>
      </c>
      <c r="F17" s="122">
        <v>0.45833333333333331</v>
      </c>
      <c r="G17" s="122">
        <v>4.1666666666666664E-2</v>
      </c>
      <c r="H17" s="123">
        <f t="shared" si="1"/>
        <v>0.58333333333333337</v>
      </c>
      <c r="I17" s="59"/>
      <c r="J17" s="58"/>
      <c r="K17" s="57"/>
      <c r="L17" s="56"/>
      <c r="M17" s="26"/>
      <c r="P17" s="26"/>
      <c r="Q17" s="55">
        <f t="shared" si="2"/>
        <v>14</v>
      </c>
      <c r="R17" s="30">
        <f t="shared" si="3"/>
        <v>0</v>
      </c>
      <c r="S17" s="26"/>
      <c r="T17" s="26"/>
      <c r="U17" s="26"/>
    </row>
    <row r="18" spans="3:21" ht="21.75" customHeight="1" x14ac:dyDescent="0.25">
      <c r="C18" s="120">
        <f t="shared" si="4"/>
        <v>45667</v>
      </c>
      <c r="D18" s="120" t="str">
        <f>_xlfn.XLOOKUP(E18,הגדרות!$T$19:$T$25,הגדרות!$S$19:$S$25,"",0,1)</f>
        <v>Friday</v>
      </c>
      <c r="E18" s="121" t="str">
        <f t="shared" si="0"/>
        <v>יום שישי</v>
      </c>
      <c r="F18" s="122">
        <v>0.66666666666666663</v>
      </c>
      <c r="G18" s="122">
        <v>6.9444444444444447E-4</v>
      </c>
      <c r="H18" s="123">
        <f t="shared" si="1"/>
        <v>0.33402777777777781</v>
      </c>
      <c r="I18" s="59"/>
      <c r="J18" s="58"/>
      <c r="K18" s="57"/>
      <c r="L18" s="56"/>
      <c r="M18" s="26"/>
      <c r="P18" s="26"/>
      <c r="Q18" s="55">
        <f t="shared" si="2"/>
        <v>8.0166666666666675</v>
      </c>
      <c r="R18" s="30">
        <f t="shared" si="3"/>
        <v>0</v>
      </c>
      <c r="S18" s="26"/>
      <c r="T18" s="26"/>
      <c r="U18" s="26"/>
    </row>
    <row r="19" spans="3:21" ht="21.75" customHeight="1" x14ac:dyDescent="0.25">
      <c r="C19" s="120">
        <f t="shared" si="4"/>
        <v>45668</v>
      </c>
      <c r="D19" s="120" t="str">
        <f>_xlfn.XLOOKUP(E19,הגדרות!$T$19:$T$25,הגדרות!$S$19:$S$25,"",0,1)</f>
        <v>Saturday</v>
      </c>
      <c r="E19" s="121" t="str">
        <f t="shared" si="0"/>
        <v>שבת</v>
      </c>
      <c r="F19" s="122">
        <v>0.5</v>
      </c>
      <c r="G19" s="122">
        <v>0.58333333333333337</v>
      </c>
      <c r="H19" s="123">
        <f t="shared" si="1"/>
        <v>8.333333333333337E-2</v>
      </c>
      <c r="I19" s="59"/>
      <c r="J19" s="58"/>
      <c r="K19" s="57"/>
      <c r="L19" s="56"/>
      <c r="M19" s="26"/>
      <c r="P19" s="26"/>
      <c r="Q19" s="55">
        <f t="shared" si="2"/>
        <v>2.0000000000000009</v>
      </c>
      <c r="R19" s="30">
        <f t="shared" si="3"/>
        <v>0</v>
      </c>
      <c r="S19" s="26"/>
      <c r="T19" s="26"/>
      <c r="U19" s="26"/>
    </row>
    <row r="20" spans="3:21" ht="21.75" customHeight="1" x14ac:dyDescent="0.25">
      <c r="C20" s="120">
        <f t="shared" si="4"/>
        <v>45669</v>
      </c>
      <c r="D20" s="120" t="str">
        <f>_xlfn.XLOOKUP(E20,הגדרות!$T$19:$T$25,הגדרות!$S$19:$S$25,"",0,1)</f>
        <v>Sunday</v>
      </c>
      <c r="E20" s="121" t="str">
        <f t="shared" si="0"/>
        <v>יום ראשון</v>
      </c>
      <c r="F20" s="122">
        <v>0.64583333333333337</v>
      </c>
      <c r="G20" s="122">
        <v>0.66666666666666663</v>
      </c>
      <c r="H20" s="123">
        <f t="shared" si="1"/>
        <v>2.0833333333333259E-2</v>
      </c>
      <c r="I20" s="59"/>
      <c r="J20" s="58"/>
      <c r="K20" s="57"/>
      <c r="L20" s="56"/>
      <c r="M20" s="26"/>
      <c r="P20" s="26"/>
      <c r="Q20" s="55">
        <f t="shared" si="2"/>
        <v>0.49999999999999822</v>
      </c>
      <c r="R20" s="30">
        <f t="shared" si="3"/>
        <v>46.5</v>
      </c>
      <c r="S20" s="26"/>
      <c r="T20" s="26"/>
      <c r="U20" s="26"/>
    </row>
    <row r="21" spans="3:21" ht="21.75" customHeight="1" x14ac:dyDescent="0.25">
      <c r="C21" s="120">
        <f t="shared" si="4"/>
        <v>45670</v>
      </c>
      <c r="D21" s="120" t="str">
        <f>_xlfn.XLOOKUP(E21,הגדרות!$T$19:$T$25,הגדרות!$S$19:$S$25,"",0,1)</f>
        <v>Monday</v>
      </c>
      <c r="E21" s="121" t="str">
        <f t="shared" si="0"/>
        <v>יום שני</v>
      </c>
      <c r="F21" s="122">
        <v>0.66666666666666663</v>
      </c>
      <c r="G21" s="122">
        <v>0</v>
      </c>
      <c r="H21" s="123">
        <f t="shared" si="1"/>
        <v>0.33333333333333337</v>
      </c>
      <c r="I21" s="59"/>
      <c r="J21" s="58"/>
      <c r="K21" s="57"/>
      <c r="L21" s="56"/>
      <c r="M21" s="26"/>
      <c r="P21" s="26"/>
      <c r="Q21" s="55">
        <f t="shared" si="2"/>
        <v>8</v>
      </c>
      <c r="R21" s="30">
        <f t="shared" si="3"/>
        <v>0</v>
      </c>
      <c r="S21" s="26"/>
      <c r="T21" s="26"/>
      <c r="U21" s="26"/>
    </row>
    <row r="22" spans="3:21" ht="21.75" customHeight="1" x14ac:dyDescent="0.25">
      <c r="C22" s="120">
        <f t="shared" si="4"/>
        <v>45671</v>
      </c>
      <c r="D22" s="120" t="str">
        <f>_xlfn.XLOOKUP(E22,הגדרות!$T$19:$T$25,הגדרות!$S$19:$S$25,"",0,1)</f>
        <v>Tuesday</v>
      </c>
      <c r="E22" s="121" t="str">
        <f t="shared" si="0"/>
        <v>יום שלישי</v>
      </c>
      <c r="F22" s="122">
        <v>0.66666666666666663</v>
      </c>
      <c r="G22" s="122">
        <v>0.91666666666666663</v>
      </c>
      <c r="H22" s="123">
        <f t="shared" si="1"/>
        <v>0.25</v>
      </c>
      <c r="I22" s="59"/>
      <c r="J22" s="58"/>
      <c r="K22" s="57"/>
      <c r="L22" s="56"/>
      <c r="M22" s="26"/>
      <c r="P22" s="26"/>
      <c r="Q22" s="55">
        <f t="shared" si="2"/>
        <v>6</v>
      </c>
      <c r="R22" s="30">
        <f t="shared" si="3"/>
        <v>0</v>
      </c>
      <c r="S22" s="26"/>
      <c r="T22" s="26"/>
      <c r="U22" s="26"/>
    </row>
    <row r="23" spans="3:21" ht="21.75" customHeight="1" x14ac:dyDescent="0.25">
      <c r="C23" s="120">
        <f t="shared" si="4"/>
        <v>45672</v>
      </c>
      <c r="D23" s="120" t="str">
        <f>_xlfn.XLOOKUP(E23,הגדרות!$T$19:$T$25,הגדרות!$S$19:$S$25,"",0,1)</f>
        <v>Wednesday</v>
      </c>
      <c r="E23" s="121" t="str">
        <f t="shared" si="0"/>
        <v>יום רביעי</v>
      </c>
      <c r="F23" s="122">
        <v>0.66666666666666663</v>
      </c>
      <c r="G23" s="122">
        <v>0.99930555555555556</v>
      </c>
      <c r="H23" s="123">
        <f t="shared" si="1"/>
        <v>0.33263888888888893</v>
      </c>
      <c r="I23" s="59"/>
      <c r="J23" s="58"/>
      <c r="K23" s="57"/>
      <c r="L23" s="56"/>
      <c r="M23" s="26"/>
      <c r="P23" s="26"/>
      <c r="Q23" s="55">
        <f t="shared" si="2"/>
        <v>7.9833333333333343</v>
      </c>
      <c r="R23" s="30">
        <f t="shared" si="3"/>
        <v>0</v>
      </c>
      <c r="S23" s="26"/>
      <c r="T23" s="26"/>
      <c r="U23" s="26"/>
    </row>
    <row r="24" spans="3:21" ht="21.75" customHeight="1" x14ac:dyDescent="0.25">
      <c r="C24" s="120">
        <f t="shared" si="4"/>
        <v>45673</v>
      </c>
      <c r="D24" s="120" t="str">
        <f>_xlfn.XLOOKUP(E24,הגדרות!$T$19:$T$25,הגדרות!$S$19:$S$25,"",0,1)</f>
        <v>Thursday</v>
      </c>
      <c r="E24" s="121" t="str">
        <f t="shared" si="0"/>
        <v>יום חמישי</v>
      </c>
      <c r="F24" s="122">
        <v>0.45833333333333331</v>
      </c>
      <c r="G24" s="122">
        <v>4.1666666666666664E-2</v>
      </c>
      <c r="H24" s="123">
        <f t="shared" si="1"/>
        <v>0.58333333333333337</v>
      </c>
      <c r="I24" s="59"/>
      <c r="J24" s="58"/>
      <c r="K24" s="57"/>
      <c r="L24" s="56"/>
      <c r="M24" s="26"/>
      <c r="P24" s="26"/>
      <c r="Q24" s="55">
        <f t="shared" si="2"/>
        <v>14</v>
      </c>
      <c r="R24" s="30">
        <f t="shared" si="3"/>
        <v>0</v>
      </c>
      <c r="S24" s="26"/>
      <c r="T24" s="26"/>
      <c r="U24" s="26"/>
    </row>
    <row r="25" spans="3:21" ht="21.75" customHeight="1" x14ac:dyDescent="0.25">
      <c r="C25" s="120">
        <f t="shared" si="4"/>
        <v>45674</v>
      </c>
      <c r="D25" s="120" t="str">
        <f>_xlfn.XLOOKUP(E25,הגדרות!$T$19:$T$25,הגדרות!$S$19:$S$25,"",0,1)</f>
        <v>Friday</v>
      </c>
      <c r="E25" s="121" t="str">
        <f t="shared" si="0"/>
        <v>יום שישי</v>
      </c>
      <c r="F25" s="122">
        <v>0.66666666666666663</v>
      </c>
      <c r="G25" s="122">
        <v>6.9444444444444447E-4</v>
      </c>
      <c r="H25" s="123">
        <f t="shared" si="1"/>
        <v>0.33402777777777781</v>
      </c>
      <c r="I25" s="59"/>
      <c r="J25" s="58"/>
      <c r="K25" s="57"/>
      <c r="L25" s="56"/>
      <c r="M25" s="26"/>
      <c r="P25" s="26"/>
      <c r="Q25" s="55">
        <f t="shared" si="2"/>
        <v>8.0166666666666675</v>
      </c>
      <c r="R25" s="30">
        <f t="shared" si="3"/>
        <v>0</v>
      </c>
      <c r="S25" s="26"/>
      <c r="T25" s="26"/>
      <c r="U25" s="26"/>
    </row>
    <row r="26" spans="3:21" ht="21.75" customHeight="1" x14ac:dyDescent="0.25">
      <c r="C26" s="120">
        <f t="shared" si="4"/>
        <v>45675</v>
      </c>
      <c r="D26" s="120" t="str">
        <f>_xlfn.XLOOKUP(E26,הגדרות!$T$19:$T$25,הגדרות!$S$19:$S$25,"",0,1)</f>
        <v>Saturday</v>
      </c>
      <c r="E26" s="121" t="str">
        <f t="shared" si="0"/>
        <v>שבת</v>
      </c>
      <c r="F26" s="122">
        <v>0.5</v>
      </c>
      <c r="G26" s="122">
        <v>0.58333333333333337</v>
      </c>
      <c r="H26" s="123">
        <f t="shared" si="1"/>
        <v>8.333333333333337E-2</v>
      </c>
      <c r="I26" s="59"/>
      <c r="J26" s="58"/>
      <c r="K26" s="57"/>
      <c r="L26" s="56"/>
      <c r="M26" s="26"/>
      <c r="P26" s="26"/>
      <c r="Q26" s="55">
        <f t="shared" si="2"/>
        <v>2.0000000000000009</v>
      </c>
      <c r="R26" s="30">
        <f t="shared" si="3"/>
        <v>0</v>
      </c>
      <c r="S26" s="26"/>
      <c r="T26" s="26"/>
      <c r="U26" s="26"/>
    </row>
    <row r="27" spans="3:21" ht="21.75" customHeight="1" x14ac:dyDescent="0.25">
      <c r="C27" s="120">
        <f t="shared" si="4"/>
        <v>45676</v>
      </c>
      <c r="D27" s="120" t="str">
        <f>_xlfn.XLOOKUP(E27,הגדרות!$T$19:$T$25,הגדרות!$S$19:$S$25,"",0,1)</f>
        <v>Sunday</v>
      </c>
      <c r="E27" s="121" t="str">
        <f t="shared" si="0"/>
        <v>יום ראשון</v>
      </c>
      <c r="F27" s="122">
        <v>0.64583333333333337</v>
      </c>
      <c r="G27" s="122">
        <v>0.66666666666666663</v>
      </c>
      <c r="H27" s="123">
        <f t="shared" si="1"/>
        <v>2.0833333333333259E-2</v>
      </c>
      <c r="I27" s="59"/>
      <c r="J27" s="58"/>
      <c r="K27" s="57"/>
      <c r="L27" s="56"/>
      <c r="M27" s="26"/>
      <c r="P27" s="26"/>
      <c r="Q27" s="55">
        <f t="shared" si="2"/>
        <v>0.49999999999999822</v>
      </c>
      <c r="R27" s="30">
        <f t="shared" si="3"/>
        <v>46.5</v>
      </c>
      <c r="S27" s="26"/>
      <c r="T27" s="26"/>
      <c r="U27" s="26"/>
    </row>
    <row r="28" spans="3:21" ht="21.75" customHeight="1" x14ac:dyDescent="0.25">
      <c r="C28" s="120">
        <f t="shared" si="4"/>
        <v>45677</v>
      </c>
      <c r="D28" s="120" t="str">
        <f>_xlfn.XLOOKUP(E28,הגדרות!$T$19:$T$25,הגדרות!$S$19:$S$25,"",0,1)</f>
        <v>Monday</v>
      </c>
      <c r="E28" s="121" t="str">
        <f t="shared" si="0"/>
        <v>יום שני</v>
      </c>
      <c r="F28" s="122">
        <v>0.66666666666666663</v>
      </c>
      <c r="G28" s="122">
        <v>0</v>
      </c>
      <c r="H28" s="123">
        <f t="shared" si="1"/>
        <v>0.33333333333333337</v>
      </c>
      <c r="I28" s="59"/>
      <c r="J28" s="58"/>
      <c r="K28" s="57"/>
      <c r="L28" s="56"/>
      <c r="M28" s="26"/>
      <c r="P28" s="26"/>
      <c r="Q28" s="55">
        <f t="shared" si="2"/>
        <v>8</v>
      </c>
      <c r="R28" s="30">
        <f t="shared" si="3"/>
        <v>0</v>
      </c>
      <c r="S28" s="26"/>
      <c r="T28" s="26"/>
      <c r="U28" s="26"/>
    </row>
    <row r="29" spans="3:21" ht="21.75" customHeight="1" x14ac:dyDescent="0.25">
      <c r="C29" s="120">
        <f t="shared" si="4"/>
        <v>45678</v>
      </c>
      <c r="D29" s="120" t="str">
        <f>_xlfn.XLOOKUP(E29,הגדרות!$T$19:$T$25,הגדרות!$S$19:$S$25,"",0,1)</f>
        <v>Tuesday</v>
      </c>
      <c r="E29" s="121" t="str">
        <f t="shared" si="0"/>
        <v>יום שלישי</v>
      </c>
      <c r="F29" s="122">
        <v>0.66666666666666663</v>
      </c>
      <c r="G29" s="122">
        <v>0.91666666666666663</v>
      </c>
      <c r="H29" s="123">
        <f t="shared" si="1"/>
        <v>0.25</v>
      </c>
      <c r="I29" s="59"/>
      <c r="J29" s="58"/>
      <c r="K29" s="57"/>
      <c r="L29" s="56"/>
      <c r="M29" s="26"/>
      <c r="P29" s="26"/>
      <c r="Q29" s="55">
        <f t="shared" si="2"/>
        <v>6</v>
      </c>
      <c r="R29" s="30">
        <f t="shared" si="3"/>
        <v>0</v>
      </c>
      <c r="S29" s="26"/>
      <c r="T29" s="26"/>
      <c r="U29" s="26"/>
    </row>
    <row r="30" spans="3:21" ht="21.75" customHeight="1" x14ac:dyDescent="0.25">
      <c r="C30" s="120">
        <f t="shared" si="4"/>
        <v>45679</v>
      </c>
      <c r="D30" s="120" t="str">
        <f>_xlfn.XLOOKUP(E30,הגדרות!$T$19:$T$25,הגדרות!$S$19:$S$25,"",0,1)</f>
        <v>Wednesday</v>
      </c>
      <c r="E30" s="121" t="str">
        <f t="shared" si="0"/>
        <v>יום רביעי</v>
      </c>
      <c r="F30" s="122">
        <v>0.66666666666666663</v>
      </c>
      <c r="G30" s="122">
        <v>0.99930555555555556</v>
      </c>
      <c r="H30" s="123">
        <f t="shared" si="1"/>
        <v>0.33263888888888893</v>
      </c>
      <c r="I30" s="59"/>
      <c r="J30" s="58"/>
      <c r="K30" s="57"/>
      <c r="L30" s="56"/>
      <c r="M30" s="26"/>
      <c r="P30" s="26"/>
      <c r="Q30" s="55">
        <f t="shared" si="2"/>
        <v>7.9833333333333343</v>
      </c>
      <c r="R30" s="30">
        <f t="shared" si="3"/>
        <v>0</v>
      </c>
      <c r="S30" s="26"/>
      <c r="T30" s="26"/>
      <c r="U30" s="26"/>
    </row>
    <row r="31" spans="3:21" ht="21.75" customHeight="1" x14ac:dyDescent="0.25">
      <c r="C31" s="120">
        <f t="shared" si="4"/>
        <v>45680</v>
      </c>
      <c r="D31" s="120" t="str">
        <f>_xlfn.XLOOKUP(E31,הגדרות!$T$19:$T$25,הגדרות!$S$19:$S$25,"",0,1)</f>
        <v>Thursday</v>
      </c>
      <c r="E31" s="121" t="str">
        <f t="shared" si="0"/>
        <v>יום חמישי</v>
      </c>
      <c r="F31" s="122">
        <v>0.45833333333333331</v>
      </c>
      <c r="G31" s="122">
        <v>4.1666666666666664E-2</v>
      </c>
      <c r="H31" s="123">
        <f t="shared" si="1"/>
        <v>0.58333333333333337</v>
      </c>
      <c r="I31" s="59"/>
      <c r="J31" s="58"/>
      <c r="K31" s="57"/>
      <c r="L31" s="56"/>
      <c r="M31" s="26"/>
      <c r="P31" s="26"/>
      <c r="Q31" s="55">
        <f t="shared" si="2"/>
        <v>14</v>
      </c>
      <c r="R31" s="30">
        <f t="shared" si="3"/>
        <v>0</v>
      </c>
      <c r="S31" s="26"/>
      <c r="T31" s="26"/>
      <c r="U31" s="26"/>
    </row>
    <row r="32" spans="3:21" ht="21.75" customHeight="1" x14ac:dyDescent="0.25">
      <c r="C32" s="120">
        <f t="shared" si="4"/>
        <v>45681</v>
      </c>
      <c r="D32" s="120" t="str">
        <f>_xlfn.XLOOKUP(E32,הגדרות!$T$19:$T$25,הגדרות!$S$19:$S$25,"",0,1)</f>
        <v>Friday</v>
      </c>
      <c r="E32" s="121" t="str">
        <f t="shared" si="0"/>
        <v>יום שישי</v>
      </c>
      <c r="F32" s="122">
        <v>0.66666666666666663</v>
      </c>
      <c r="G32" s="122">
        <v>6.9444444444444447E-4</v>
      </c>
      <c r="H32" s="123">
        <f t="shared" si="1"/>
        <v>0.33402777777777781</v>
      </c>
      <c r="I32" s="59"/>
      <c r="J32" s="58"/>
      <c r="K32" s="57"/>
      <c r="L32" s="56"/>
      <c r="M32" s="26"/>
      <c r="P32" s="26"/>
      <c r="Q32" s="55">
        <f t="shared" si="2"/>
        <v>8.0166666666666675</v>
      </c>
      <c r="R32" s="30">
        <f t="shared" si="3"/>
        <v>0</v>
      </c>
      <c r="S32" s="26"/>
      <c r="T32" s="26"/>
      <c r="U32" s="26"/>
    </row>
    <row r="33" spans="1:21" ht="21.75" customHeight="1" x14ac:dyDescent="0.25">
      <c r="C33" s="120">
        <f t="shared" si="4"/>
        <v>45682</v>
      </c>
      <c r="D33" s="120" t="str">
        <f>_xlfn.XLOOKUP(E33,הגדרות!$T$19:$T$25,הגדרות!$S$19:$S$25,"",0,1)</f>
        <v>Saturday</v>
      </c>
      <c r="E33" s="121" t="str">
        <f t="shared" si="0"/>
        <v>שבת</v>
      </c>
      <c r="F33" s="122">
        <v>0.5</v>
      </c>
      <c r="G33" s="122">
        <v>0.58333333333333337</v>
      </c>
      <c r="H33" s="123">
        <f t="shared" si="1"/>
        <v>8.333333333333337E-2</v>
      </c>
      <c r="I33" s="59"/>
      <c r="J33" s="58"/>
      <c r="K33" s="57"/>
      <c r="L33" s="56"/>
      <c r="M33" s="26"/>
      <c r="P33" s="26"/>
      <c r="Q33" s="55">
        <f t="shared" si="2"/>
        <v>2.0000000000000009</v>
      </c>
      <c r="R33" s="30">
        <f t="shared" si="3"/>
        <v>0</v>
      </c>
      <c r="S33" s="26"/>
      <c r="T33" s="26"/>
      <c r="U33" s="26"/>
    </row>
    <row r="34" spans="1:21" ht="21.75" customHeight="1" x14ac:dyDescent="0.25">
      <c r="C34" s="120">
        <f t="shared" si="4"/>
        <v>45683</v>
      </c>
      <c r="D34" s="120" t="str">
        <f>_xlfn.XLOOKUP(E34,הגדרות!$T$19:$T$25,הגדרות!$S$19:$S$25,"",0,1)</f>
        <v>Sunday</v>
      </c>
      <c r="E34" s="121" t="str">
        <f t="shared" si="0"/>
        <v>יום ראשון</v>
      </c>
      <c r="F34" s="122">
        <v>0.64583333333333337</v>
      </c>
      <c r="G34" s="122">
        <v>0.66666666666666663</v>
      </c>
      <c r="H34" s="123">
        <f t="shared" si="1"/>
        <v>2.0833333333333259E-2</v>
      </c>
      <c r="I34" s="59"/>
      <c r="J34" s="58"/>
      <c r="K34" s="57"/>
      <c r="L34" s="56"/>
      <c r="M34" s="26"/>
      <c r="P34" s="26"/>
      <c r="Q34" s="55">
        <f t="shared" si="2"/>
        <v>0.49999999999999822</v>
      </c>
      <c r="R34" s="30">
        <f t="shared" si="3"/>
        <v>44.5</v>
      </c>
      <c r="S34" s="26"/>
      <c r="T34" s="26"/>
      <c r="U34" s="26"/>
    </row>
    <row r="35" spans="1:21" ht="21.75" customHeight="1" x14ac:dyDescent="0.25">
      <c r="C35" s="120">
        <f t="shared" si="4"/>
        <v>45684</v>
      </c>
      <c r="D35" s="120" t="str">
        <f>_xlfn.XLOOKUP(E35,הגדרות!$T$19:$T$25,הגדרות!$S$19:$S$25,"",0,1)</f>
        <v>Monday</v>
      </c>
      <c r="E35" s="121" t="str">
        <f t="shared" si="0"/>
        <v>יום שני</v>
      </c>
      <c r="F35" s="122">
        <v>0.66666666666666663</v>
      </c>
      <c r="G35" s="122">
        <v>0</v>
      </c>
      <c r="H35" s="123">
        <f t="shared" si="1"/>
        <v>0.33333333333333337</v>
      </c>
      <c r="I35" s="59"/>
      <c r="J35" s="58"/>
      <c r="K35" s="57"/>
      <c r="L35" s="56"/>
      <c r="M35" s="26"/>
      <c r="P35" s="26"/>
      <c r="Q35" s="55">
        <f t="shared" si="2"/>
        <v>8</v>
      </c>
      <c r="R35" s="30">
        <f>IF(E35=$R$6,SUM(Q35:Q40),0)</f>
        <v>0</v>
      </c>
      <c r="S35" s="26"/>
      <c r="T35" s="26"/>
      <c r="U35" s="26"/>
    </row>
    <row r="36" spans="1:21" ht="21.75" customHeight="1" x14ac:dyDescent="0.25">
      <c r="C36" s="120">
        <f>IFERROR(IF(MONTH(C35+1)=MONTH($Q$5),C35+1,""),"")</f>
        <v>45685</v>
      </c>
      <c r="D36" s="120" t="str">
        <f>_xlfn.XLOOKUP(E36,הגדרות!$T$19:$T$25,הגדרות!$S$19:$S$25,"",0,1)</f>
        <v>Tuesday</v>
      </c>
      <c r="E36" s="121" t="str">
        <f t="shared" si="0"/>
        <v>יום שלישי</v>
      </c>
      <c r="F36" s="122">
        <v>0.66666666666666663</v>
      </c>
      <c r="G36" s="122">
        <v>0.91666666666666663</v>
      </c>
      <c r="H36" s="123">
        <f t="shared" si="1"/>
        <v>0.25</v>
      </c>
      <c r="I36" s="59"/>
      <c r="J36" s="58"/>
      <c r="K36" s="57"/>
      <c r="L36" s="56"/>
      <c r="M36" s="26"/>
      <c r="P36" s="26"/>
      <c r="Q36" s="55">
        <f t="shared" si="2"/>
        <v>6</v>
      </c>
      <c r="R36" s="30">
        <f>IF(E36=$R$6,SUM(Q36:Q40),0)</f>
        <v>0</v>
      </c>
      <c r="S36" s="26"/>
      <c r="T36" s="26"/>
      <c r="U36" s="26"/>
    </row>
    <row r="37" spans="1:21" ht="21.75" customHeight="1" x14ac:dyDescent="0.25">
      <c r="C37" s="120">
        <f t="shared" ref="C37:C39" si="5">IFERROR(IF(MONTH(C36+1)=MONTH($Q$5),C36+1,""),"")</f>
        <v>45686</v>
      </c>
      <c r="D37" s="120" t="str">
        <f>_xlfn.XLOOKUP(E37,הגדרות!$T$19:$T$25,הגדרות!$S$19:$S$25,"",0,1)</f>
        <v>Wednesday</v>
      </c>
      <c r="E37" s="121" t="str">
        <f t="shared" si="0"/>
        <v>יום רביעי</v>
      </c>
      <c r="F37" s="122">
        <v>0.66666666666666663</v>
      </c>
      <c r="G37" s="122">
        <v>0.99930555555555556</v>
      </c>
      <c r="H37" s="123">
        <f>IF(OR(G37="",F37="",C37=""),"",IF(G37&lt;F37,G37-F37+1,G37-F37))</f>
        <v>0.33263888888888893</v>
      </c>
      <c r="I37" s="59"/>
      <c r="J37" s="58"/>
      <c r="K37" s="57"/>
      <c r="L37" s="56"/>
      <c r="M37" s="26"/>
      <c r="P37" s="26"/>
      <c r="Q37" s="55">
        <f t="shared" si="2"/>
        <v>7.9833333333333343</v>
      </c>
      <c r="R37" s="30">
        <f>IF(E37=$R$6,SUM(Q37:Q46),0)</f>
        <v>0</v>
      </c>
      <c r="S37" s="26"/>
      <c r="T37" s="26"/>
      <c r="U37" s="26"/>
    </row>
    <row r="38" spans="1:21" ht="21.75" customHeight="1" x14ac:dyDescent="0.25">
      <c r="C38" s="120">
        <f t="shared" si="5"/>
        <v>45687</v>
      </c>
      <c r="D38" s="120" t="str">
        <f>_xlfn.XLOOKUP(E38,הגדרות!$T$19:$T$25,הגדרות!$S$19:$S$25,"",0,1)</f>
        <v>Thursday</v>
      </c>
      <c r="E38" s="121" t="str">
        <f t="shared" si="0"/>
        <v>יום חמישי</v>
      </c>
      <c r="F38" s="122">
        <v>0.45833333333333331</v>
      </c>
      <c r="G38" s="122">
        <v>4.1666666666666664E-2</v>
      </c>
      <c r="H38" s="123">
        <f t="shared" ref="H38:H39" si="6">IF(OR(G38="",F38="",C38=""),"",IF(G38&lt;F38,G38-F38+1,G38-F38))</f>
        <v>0.58333333333333337</v>
      </c>
      <c r="I38" s="59"/>
      <c r="J38" s="58"/>
      <c r="K38" s="57"/>
      <c r="L38" s="56"/>
      <c r="M38" s="26"/>
      <c r="P38" s="26"/>
      <c r="Q38" s="55">
        <f t="shared" si="2"/>
        <v>14</v>
      </c>
      <c r="R38" s="30">
        <f>IF(E38=$R$6,SUM(Q38:Q46),0)</f>
        <v>0</v>
      </c>
      <c r="S38" s="26"/>
      <c r="T38" s="26"/>
      <c r="U38" s="26"/>
    </row>
    <row r="39" spans="1:21" ht="21.75" customHeight="1" x14ac:dyDescent="0.25">
      <c r="C39" s="120">
        <f t="shared" si="5"/>
        <v>45688</v>
      </c>
      <c r="D39" s="120" t="str">
        <f>_xlfn.XLOOKUP(E39,הגדרות!$T$19:$T$25,הגדרות!$S$19:$S$25,"",0,1)</f>
        <v>Friday</v>
      </c>
      <c r="E39" s="121" t="str">
        <f t="shared" si="0"/>
        <v>יום שישי</v>
      </c>
      <c r="F39" s="122">
        <v>0.66666666666666663</v>
      </c>
      <c r="G39" s="122">
        <v>6.9444444444444447E-4</v>
      </c>
      <c r="H39" s="123">
        <f t="shared" si="6"/>
        <v>0.33402777777777781</v>
      </c>
      <c r="I39" s="59"/>
      <c r="J39" s="58"/>
      <c r="K39" s="57"/>
      <c r="L39" s="56"/>
      <c r="M39" s="26"/>
      <c r="P39" s="26"/>
      <c r="Q39" s="55">
        <f t="shared" si="2"/>
        <v>8.0166666666666675</v>
      </c>
      <c r="R39" s="30">
        <f>IF(E39=$R$6,SUM(Q39:Q46),0)</f>
        <v>0</v>
      </c>
      <c r="S39" s="26"/>
      <c r="T39" s="26"/>
      <c r="U39" s="26"/>
    </row>
    <row r="40" spans="1:21" x14ac:dyDescent="0.25">
      <c r="A40" s="26"/>
      <c r="B40" s="26"/>
      <c r="C40" s="45"/>
      <c r="D40" s="44"/>
      <c r="E40" s="43"/>
      <c r="F40" s="28"/>
      <c r="G40" s="28"/>
      <c r="H40" s="26"/>
      <c r="J40" s="31"/>
      <c r="K40" s="32"/>
      <c r="L40" s="31"/>
      <c r="M40" s="26"/>
      <c r="P40" s="26"/>
      <c r="R40" s="30">
        <f>IF(E40=$R$6,SUM(Q40:Q46),0)</f>
        <v>0</v>
      </c>
      <c r="S40" s="26"/>
      <c r="T40" s="26"/>
      <c r="U40" s="26"/>
    </row>
    <row r="41" spans="1:21" x14ac:dyDescent="0.25">
      <c r="A41" s="26"/>
      <c r="B41" s="26"/>
      <c r="C41" s="45"/>
      <c r="D41" s="44"/>
      <c r="E41" s="43"/>
      <c r="F41" s="28"/>
      <c r="G41" s="28"/>
      <c r="H41" s="26"/>
      <c r="J41" s="31"/>
      <c r="K41" s="32"/>
      <c r="L41" s="31"/>
      <c r="M41" s="26"/>
      <c r="P41" s="26"/>
      <c r="R41" s="30"/>
      <c r="S41" s="26"/>
      <c r="T41" s="26"/>
      <c r="U41" s="26"/>
    </row>
    <row r="42" spans="1:21" ht="15.75" x14ac:dyDescent="0.25">
      <c r="A42" s="26"/>
      <c r="B42" s="26"/>
      <c r="C42" s="45"/>
      <c r="D42" s="44"/>
      <c r="E42" s="43"/>
      <c r="F42" s="28"/>
      <c r="G42" s="28"/>
      <c r="H42" s="54" t="s">
        <v>62</v>
      </c>
      <c r="J42" s="31"/>
      <c r="K42" s="32"/>
      <c r="L42" s="31"/>
      <c r="M42" s="26"/>
      <c r="P42" s="26"/>
      <c r="R42" s="30"/>
      <c r="S42" s="26"/>
      <c r="T42" s="26"/>
      <c r="U42" s="26"/>
    </row>
    <row r="43" spans="1:21" ht="21" customHeight="1" x14ac:dyDescent="0.25">
      <c r="A43" s="26"/>
      <c r="B43" s="26"/>
      <c r="C43" s="45"/>
      <c r="D43" s="44"/>
      <c r="E43" s="43"/>
      <c r="F43" s="28"/>
      <c r="G43" s="28"/>
      <c r="H43" s="53" t="str">
        <f>_xlfn.TRANSLATE(H42,"he",$R$2)</f>
        <v>Regular Hours</v>
      </c>
      <c r="J43" s="31"/>
      <c r="K43" s="32"/>
      <c r="L43" s="31"/>
      <c r="M43" s="26"/>
      <c r="P43" s="26"/>
      <c r="R43" s="30"/>
      <c r="S43" s="26"/>
      <c r="T43" s="26"/>
      <c r="U43" s="26"/>
    </row>
    <row r="44" spans="1:21" ht="17.25" x14ac:dyDescent="0.25">
      <c r="A44" s="26"/>
      <c r="B44" s="26"/>
      <c r="D44" s="51" t="s">
        <v>61</v>
      </c>
      <c r="E44" s="52"/>
      <c r="F44" s="51"/>
      <c r="G44" s="50" t="str">
        <f>_xlfn.TRANSLATE(D44,"he",$R$2)</f>
        <v>Total Hours</v>
      </c>
      <c r="H44" s="49">
        <f>SUM(Q9:Q39)</f>
        <v>216.00000000000003</v>
      </c>
      <c r="J44" s="31"/>
      <c r="K44" s="32"/>
      <c r="L44" s="31"/>
      <c r="M44" s="26"/>
      <c r="P44" s="26"/>
      <c r="R44" s="30"/>
      <c r="S44" s="26"/>
      <c r="T44" s="26"/>
      <c r="U44" s="26"/>
    </row>
    <row r="45" spans="1:21" ht="23.25" customHeight="1" x14ac:dyDescent="0.25">
      <c r="A45" s="26"/>
      <c r="B45" s="26"/>
      <c r="D45" s="47" t="s">
        <v>60</v>
      </c>
      <c r="E45" s="48"/>
      <c r="F45" s="47"/>
      <c r="G45" s="37" t="str">
        <f>_xlfn.TRANSLATE(D45,"he",$R$2)</f>
        <v>Total Days of Attendance</v>
      </c>
      <c r="H45" s="46">
        <f>COUNT(H9:H39)</f>
        <v>31</v>
      </c>
      <c r="J45" s="31"/>
      <c r="K45" s="32"/>
      <c r="L45" s="31"/>
      <c r="M45" s="26"/>
      <c r="P45" s="26"/>
      <c r="R45" s="30"/>
      <c r="S45" s="26"/>
      <c r="T45" s="26"/>
      <c r="U45" s="26"/>
    </row>
    <row r="46" spans="1:21" x14ac:dyDescent="0.25">
      <c r="A46" s="26"/>
      <c r="B46" s="26"/>
      <c r="C46" s="45"/>
      <c r="D46" s="44"/>
      <c r="E46" s="43"/>
      <c r="F46" s="28"/>
      <c r="G46" s="28"/>
      <c r="H46" s="26"/>
      <c r="J46" s="31"/>
      <c r="K46" s="32"/>
      <c r="L46" s="31"/>
      <c r="M46" s="26"/>
      <c r="P46" s="26"/>
      <c r="R46" s="30"/>
      <c r="S46" s="26"/>
      <c r="T46" s="26"/>
      <c r="U46" s="26"/>
    </row>
    <row r="47" spans="1:21" ht="17.25" x14ac:dyDescent="0.3">
      <c r="A47" s="26"/>
      <c r="B47" s="26"/>
      <c r="C47" s="82" t="s">
        <v>59</v>
      </c>
      <c r="D47" s="83"/>
      <c r="E47" s="84"/>
      <c r="F47" s="85"/>
      <c r="G47" s="85"/>
      <c r="H47" s="26"/>
      <c r="J47" s="31"/>
      <c r="K47" s="32"/>
      <c r="L47" s="31"/>
      <c r="M47" s="26"/>
      <c r="P47" s="26"/>
      <c r="R47" s="30"/>
      <c r="S47" s="26"/>
      <c r="T47" s="26"/>
      <c r="U47" s="26"/>
    </row>
    <row r="48" spans="1:21" ht="17.25" x14ac:dyDescent="0.3">
      <c r="A48" s="26"/>
      <c r="B48" s="26"/>
      <c r="C48" s="86" t="str">
        <f>_xlfn.TRANSLATE(C47,"he",$R$2)</f>
        <v>I know that working hours should not be exceeded</v>
      </c>
      <c r="D48" s="83"/>
      <c r="E48" s="84"/>
      <c r="F48" s="85"/>
      <c r="G48" s="85"/>
      <c r="H48" s="26"/>
      <c r="J48" s="31"/>
      <c r="K48" s="32"/>
      <c r="L48" s="31"/>
      <c r="M48" s="26"/>
      <c r="P48" s="26"/>
      <c r="R48" s="30"/>
      <c r="S48" s="26"/>
      <c r="T48" s="26"/>
      <c r="U48" s="26"/>
    </row>
    <row r="49" spans="1:21" x14ac:dyDescent="0.25">
      <c r="A49" s="26"/>
      <c r="B49" s="26"/>
      <c r="C49" s="87"/>
      <c r="D49" s="83"/>
      <c r="E49" s="84"/>
      <c r="F49" s="85"/>
      <c r="G49" s="85"/>
      <c r="H49" s="26"/>
      <c r="J49" s="31"/>
      <c r="K49" s="32"/>
      <c r="L49" s="31"/>
      <c r="M49" s="26"/>
      <c r="P49" s="26"/>
      <c r="R49" s="30"/>
      <c r="S49" s="26"/>
      <c r="T49" s="26"/>
      <c r="U49" s="26"/>
    </row>
    <row r="50" spans="1:21" x14ac:dyDescent="0.25">
      <c r="A50" s="26"/>
      <c r="B50" s="26"/>
      <c r="C50" s="88"/>
      <c r="D50" s="85"/>
      <c r="E50" s="89"/>
      <c r="F50" s="90"/>
      <c r="G50" s="90"/>
      <c r="H50" s="23"/>
      <c r="I50" s="23"/>
      <c r="J50" s="20"/>
      <c r="K50" s="23"/>
      <c r="L50" s="31"/>
      <c r="M50" s="26"/>
      <c r="P50" s="26"/>
      <c r="Q50" s="29"/>
      <c r="R50" s="30"/>
      <c r="S50" s="26"/>
      <c r="T50" s="26"/>
      <c r="U50" s="26"/>
    </row>
    <row r="51" spans="1:21" ht="17.25" x14ac:dyDescent="0.3">
      <c r="A51" s="26"/>
      <c r="B51" s="26"/>
      <c r="C51" s="91" t="s">
        <v>70</v>
      </c>
      <c r="D51" s="92"/>
      <c r="E51" s="93"/>
      <c r="F51" s="94"/>
      <c r="G51" s="91" t="str">
        <f>_xlfn.TRANSLATE(C51,"he",$R$2)</f>
        <v>Employee Name:</v>
      </c>
      <c r="H51" s="66"/>
      <c r="I51" s="20"/>
      <c r="J51" s="20"/>
      <c r="K51" s="20"/>
      <c r="L51" s="20"/>
      <c r="N51" s="20"/>
      <c r="P51" s="26"/>
      <c r="Q51" s="29"/>
      <c r="R51" s="30"/>
      <c r="S51" s="26"/>
      <c r="T51" s="26"/>
      <c r="U51" s="26"/>
    </row>
    <row r="52" spans="1:21" ht="24" customHeight="1" x14ac:dyDescent="0.3">
      <c r="C52" s="91" t="s">
        <v>71</v>
      </c>
      <c r="D52" s="91"/>
      <c r="E52" s="93"/>
      <c r="F52" s="94"/>
      <c r="G52" s="91" t="str">
        <f>_xlfn.TRANSLATE(C52,"he",$R$2)</f>
        <v>Employer Name:</v>
      </c>
      <c r="H52" s="66"/>
      <c r="I52" s="20"/>
      <c r="J52" s="40"/>
      <c r="K52" s="20"/>
      <c r="L52" s="20"/>
      <c r="M52" s="26"/>
      <c r="N52" s="34"/>
      <c r="P52" s="26"/>
      <c r="Q52" s="29"/>
      <c r="R52" s="30"/>
      <c r="S52" s="26"/>
      <c r="T52" s="26"/>
      <c r="U52" s="26"/>
    </row>
    <row r="53" spans="1:21" ht="22.5" customHeight="1" x14ac:dyDescent="0.3">
      <c r="A53" s="26"/>
      <c r="B53" s="26"/>
      <c r="C53" s="95" t="s">
        <v>74</v>
      </c>
      <c r="D53" s="91"/>
      <c r="E53" s="93"/>
      <c r="F53" s="94"/>
      <c r="G53" s="91" t="str">
        <f>_xlfn.TRANSLATE(C53,"he",$R$2)</f>
        <v>ID / Passport Number :</v>
      </c>
      <c r="H53" s="67"/>
      <c r="I53" s="42"/>
      <c r="J53" s="41"/>
      <c r="K53" s="20"/>
      <c r="L53" s="20"/>
      <c r="M53" s="26"/>
      <c r="P53" s="26"/>
      <c r="Q53" s="29"/>
      <c r="R53" s="30"/>
      <c r="S53" s="26"/>
      <c r="T53" s="26"/>
      <c r="U53" s="26"/>
    </row>
    <row r="54" spans="1:21" ht="24" customHeight="1" x14ac:dyDescent="0.3">
      <c r="A54" s="26"/>
      <c r="B54" s="26"/>
      <c r="C54" s="91" t="s">
        <v>72</v>
      </c>
      <c r="D54" s="91"/>
      <c r="E54" s="93"/>
      <c r="F54" s="94"/>
      <c r="G54" s="91" t="str">
        <f>_xlfn.TRANSLATE(C54,"he",$R$2)</f>
        <v>A.M. / H.P.:</v>
      </c>
      <c r="H54" s="68"/>
      <c r="I54" s="39"/>
      <c r="J54" s="38"/>
      <c r="K54" s="20"/>
      <c r="L54" s="20"/>
      <c r="M54" s="26"/>
      <c r="Q54" s="29"/>
      <c r="R54" s="30"/>
      <c r="S54" s="26"/>
      <c r="T54" s="26"/>
      <c r="U54" s="26"/>
    </row>
    <row r="55" spans="1:21" ht="17.25" x14ac:dyDescent="0.3">
      <c r="A55" s="26"/>
      <c r="B55" s="26"/>
      <c r="C55" s="96"/>
      <c r="D55" s="103"/>
      <c r="E55" s="103"/>
      <c r="F55" s="97"/>
      <c r="G55" s="98"/>
      <c r="H55" s="69"/>
      <c r="I55" s="35"/>
      <c r="J55" s="36"/>
      <c r="K55" s="20"/>
      <c r="L55" s="20"/>
      <c r="M55" s="26"/>
      <c r="P55" s="26"/>
      <c r="Q55" s="29"/>
      <c r="R55" s="30"/>
      <c r="S55" s="26"/>
      <c r="T55" s="26"/>
      <c r="U55" s="26"/>
    </row>
    <row r="56" spans="1:21" ht="17.25" x14ac:dyDescent="0.3">
      <c r="A56" s="26"/>
      <c r="B56" s="26"/>
      <c r="C56" s="91" t="s">
        <v>73</v>
      </c>
      <c r="D56" s="91"/>
      <c r="E56" s="91" t="str">
        <f>_xlfn.TRANSLATE(C56,"he",$R$2)</f>
        <v>Signature:</v>
      </c>
      <c r="F56" s="94"/>
      <c r="G56" s="94"/>
      <c r="H56" s="70"/>
      <c r="I56" s="36"/>
      <c r="J56" s="35"/>
      <c r="K56" s="32"/>
      <c r="L56" s="31"/>
      <c r="M56" s="26"/>
      <c r="P56" s="26"/>
      <c r="Q56" s="29"/>
      <c r="R56" s="30"/>
      <c r="S56" s="26"/>
      <c r="T56" s="26"/>
      <c r="U56" s="26"/>
    </row>
    <row r="57" spans="1:21" ht="15.75" x14ac:dyDescent="0.25">
      <c r="A57" s="26"/>
      <c r="B57" s="26"/>
      <c r="C57" s="75"/>
      <c r="D57" s="76"/>
      <c r="E57" s="77"/>
      <c r="F57" s="78"/>
      <c r="G57" s="77"/>
      <c r="H57" s="71"/>
      <c r="I57" s="33"/>
      <c r="J57" s="31"/>
      <c r="K57" s="32"/>
      <c r="L57" s="31"/>
      <c r="M57" s="26"/>
      <c r="P57" s="26"/>
      <c r="Q57" s="29"/>
      <c r="R57" s="30"/>
      <c r="S57" s="26"/>
      <c r="T57" s="26"/>
      <c r="U57" s="26"/>
    </row>
    <row r="58" spans="1:21" ht="15.75" x14ac:dyDescent="0.25">
      <c r="A58" s="26"/>
      <c r="B58" s="26"/>
      <c r="C58" s="74" t="s">
        <v>58</v>
      </c>
      <c r="D58" s="79">
        <f>EDATE(Q5,1)</f>
        <v>45689</v>
      </c>
      <c r="E58" s="74" t="str">
        <f>_xlfn.TRANSLATE(C58,"he",$R$2)</f>
        <v>Date:</v>
      </c>
      <c r="F58" s="78"/>
      <c r="G58" s="77"/>
      <c r="H58" s="71"/>
      <c r="I58" s="33"/>
      <c r="J58" s="31"/>
      <c r="K58" s="32"/>
      <c r="L58" s="31"/>
      <c r="M58" s="26"/>
      <c r="P58" s="26"/>
      <c r="Q58" s="29"/>
      <c r="R58" s="30"/>
      <c r="S58" s="26"/>
      <c r="T58" s="26"/>
      <c r="U58" s="26"/>
    </row>
    <row r="59" spans="1:21" x14ac:dyDescent="0.25">
      <c r="A59" s="26"/>
      <c r="B59" s="26"/>
      <c r="C59" s="73"/>
      <c r="D59" s="72"/>
      <c r="E59" s="72"/>
      <c r="F59" s="72"/>
      <c r="G59" s="72"/>
      <c r="H59" s="26"/>
      <c r="J59" s="31"/>
      <c r="K59" s="32"/>
      <c r="L59" s="31"/>
      <c r="M59" s="26"/>
      <c r="P59" s="26"/>
      <c r="Q59" s="29"/>
      <c r="R59" s="30"/>
      <c r="S59" s="26"/>
      <c r="T59" s="26"/>
      <c r="U59" s="26"/>
    </row>
    <row r="60" spans="1:21" x14ac:dyDescent="0.25">
      <c r="A60" s="26"/>
      <c r="B60" s="26"/>
      <c r="C60" s="29"/>
      <c r="D60" s="28"/>
      <c r="E60" s="28"/>
      <c r="F60" s="28"/>
      <c r="G60" s="28"/>
      <c r="H60" s="26"/>
      <c r="J60" s="31"/>
      <c r="K60" s="32"/>
      <c r="L60" s="31"/>
      <c r="M60" s="26"/>
      <c r="P60" s="26"/>
      <c r="Q60" s="29"/>
      <c r="R60" s="30"/>
      <c r="S60" s="26"/>
      <c r="T60" s="26"/>
      <c r="U60" s="26"/>
    </row>
    <row r="61" spans="1:21" x14ac:dyDescent="0.25">
      <c r="A61" s="26"/>
      <c r="B61" s="26"/>
      <c r="C61" s="29"/>
      <c r="D61" s="20"/>
      <c r="E61" s="20"/>
      <c r="F61" s="28"/>
      <c r="G61" s="28"/>
      <c r="H61" s="26"/>
      <c r="J61" s="31"/>
      <c r="K61" s="32"/>
      <c r="L61" s="31"/>
      <c r="M61" s="26"/>
      <c r="P61" s="26"/>
      <c r="Q61" s="29"/>
      <c r="R61" s="30"/>
      <c r="S61" s="26"/>
      <c r="T61" s="26"/>
      <c r="U61" s="26"/>
    </row>
    <row r="62" spans="1:21" x14ac:dyDescent="0.25">
      <c r="A62" s="26"/>
      <c r="B62" s="26"/>
      <c r="C62" s="29"/>
      <c r="D62" s="20"/>
      <c r="E62" s="20"/>
      <c r="F62" s="28"/>
      <c r="G62" s="28"/>
      <c r="H62" s="26"/>
      <c r="J62" s="31"/>
      <c r="K62" s="32"/>
      <c r="L62" s="31"/>
      <c r="M62" s="26"/>
      <c r="P62" s="26"/>
      <c r="Q62" s="29"/>
      <c r="R62" s="30"/>
      <c r="S62" s="26"/>
      <c r="T62" s="26"/>
      <c r="U62" s="26"/>
    </row>
    <row r="63" spans="1:21" x14ac:dyDescent="0.25">
      <c r="A63" s="26"/>
      <c r="B63" s="26"/>
      <c r="C63" s="29"/>
      <c r="D63" s="20"/>
      <c r="E63" s="20"/>
      <c r="F63" s="28"/>
      <c r="G63" s="28"/>
      <c r="H63" s="26"/>
      <c r="J63" s="31"/>
      <c r="K63" s="32"/>
      <c r="L63" s="31"/>
      <c r="M63" s="26"/>
      <c r="P63" s="26"/>
      <c r="Q63" s="29"/>
      <c r="R63" s="30"/>
      <c r="S63" s="26"/>
      <c r="T63" s="26"/>
      <c r="U63" s="26"/>
    </row>
    <row r="64" spans="1:21" x14ac:dyDescent="0.25">
      <c r="A64" s="26"/>
      <c r="B64" s="26"/>
      <c r="C64" s="29"/>
      <c r="D64" s="28"/>
      <c r="E64" s="28"/>
      <c r="F64" s="28"/>
      <c r="G64" s="28"/>
      <c r="H64" s="26"/>
      <c r="J64" s="31"/>
      <c r="K64" s="32"/>
      <c r="L64" s="31"/>
      <c r="M64" s="26"/>
      <c r="P64" s="26"/>
      <c r="Q64" s="29"/>
      <c r="R64" s="30"/>
      <c r="S64" s="26"/>
      <c r="T64" s="26"/>
      <c r="U64" s="26"/>
    </row>
    <row r="65" spans="1:21" x14ac:dyDescent="0.25">
      <c r="A65" s="26"/>
      <c r="B65" s="26"/>
      <c r="C65" s="29"/>
      <c r="D65" s="28"/>
      <c r="E65" s="28"/>
      <c r="F65" s="28"/>
      <c r="G65" s="28"/>
      <c r="H65" s="26"/>
      <c r="J65" s="31"/>
      <c r="K65" s="32"/>
      <c r="L65" s="31"/>
      <c r="M65" s="26"/>
      <c r="P65" s="26"/>
      <c r="Q65" s="29"/>
      <c r="R65" s="30"/>
      <c r="S65" s="26"/>
      <c r="T65" s="26"/>
      <c r="U65" s="26"/>
    </row>
    <row r="66" spans="1:21" x14ac:dyDescent="0.25">
      <c r="A66" s="26"/>
      <c r="B66" s="26"/>
      <c r="C66" s="29"/>
      <c r="D66" s="28"/>
      <c r="E66" s="28"/>
      <c r="F66" s="28"/>
      <c r="G66" s="28"/>
      <c r="H66" s="26"/>
      <c r="J66" s="31"/>
      <c r="K66" s="32"/>
      <c r="L66" s="31"/>
      <c r="M66" s="26"/>
      <c r="P66" s="26"/>
      <c r="Q66" s="29"/>
      <c r="R66" s="30"/>
      <c r="S66" s="26"/>
      <c r="T66" s="26"/>
      <c r="U66" s="26"/>
    </row>
    <row r="67" spans="1:21" x14ac:dyDescent="0.25">
      <c r="A67" s="26"/>
      <c r="B67" s="26"/>
      <c r="C67" s="29"/>
      <c r="D67" s="28"/>
      <c r="E67" s="28"/>
      <c r="F67" s="28"/>
      <c r="G67" s="28"/>
      <c r="H67" s="26"/>
      <c r="J67" s="31"/>
      <c r="K67" s="32"/>
      <c r="L67" s="31"/>
      <c r="M67" s="26"/>
      <c r="P67" s="26"/>
      <c r="Q67" s="29"/>
      <c r="R67" s="30"/>
      <c r="S67" s="26"/>
      <c r="T67" s="26"/>
      <c r="U67" s="26"/>
    </row>
    <row r="68" spans="1:21" x14ac:dyDescent="0.25">
      <c r="A68" s="26"/>
      <c r="B68" s="26"/>
      <c r="C68" s="29"/>
      <c r="D68" s="28"/>
      <c r="E68" s="28"/>
      <c r="F68" s="28"/>
      <c r="G68" s="28"/>
      <c r="H68" s="26"/>
      <c r="J68" s="31"/>
      <c r="K68" s="32"/>
      <c r="L68" s="31"/>
      <c r="M68" s="26"/>
      <c r="P68" s="26"/>
      <c r="Q68" s="29"/>
      <c r="R68" s="30"/>
      <c r="S68" s="26"/>
      <c r="T68" s="26"/>
      <c r="U68" s="26"/>
    </row>
    <row r="69" spans="1:21" x14ac:dyDescent="0.25">
      <c r="A69" s="26"/>
      <c r="B69" s="26"/>
      <c r="C69" s="29"/>
      <c r="D69" s="28"/>
      <c r="E69" s="28"/>
      <c r="F69" s="28"/>
      <c r="G69" s="28"/>
      <c r="H69" s="26"/>
      <c r="J69" s="31"/>
      <c r="K69" s="32"/>
      <c r="L69" s="31"/>
      <c r="M69" s="26"/>
      <c r="P69" s="26"/>
      <c r="Q69" s="29"/>
      <c r="R69" s="30"/>
      <c r="S69" s="26"/>
      <c r="T69" s="26"/>
      <c r="U69" s="26"/>
    </row>
    <row r="70" spans="1:21" x14ac:dyDescent="0.25">
      <c r="A70" s="26"/>
      <c r="B70" s="26"/>
      <c r="C70" s="29"/>
      <c r="D70" s="28"/>
      <c r="E70" s="28"/>
      <c r="F70" s="28"/>
      <c r="G70" s="28"/>
      <c r="H70" s="26"/>
      <c r="J70" s="31"/>
      <c r="K70" s="32"/>
      <c r="L70" s="31"/>
      <c r="M70" s="26"/>
      <c r="P70" s="26"/>
      <c r="Q70" s="29"/>
      <c r="R70" s="30"/>
      <c r="S70" s="26"/>
      <c r="T70" s="26"/>
      <c r="U70" s="26"/>
    </row>
    <row r="71" spans="1:21" x14ac:dyDescent="0.25">
      <c r="A71" s="26"/>
      <c r="B71" s="26"/>
      <c r="C71" s="29"/>
      <c r="D71" s="28"/>
      <c r="E71" s="28"/>
      <c r="F71" s="28"/>
      <c r="G71" s="28"/>
      <c r="H71" s="26"/>
      <c r="J71" s="31"/>
      <c r="K71" s="32"/>
      <c r="L71" s="31"/>
      <c r="M71" s="26"/>
      <c r="P71" s="26"/>
      <c r="Q71" s="29"/>
      <c r="R71" s="30"/>
      <c r="S71" s="26"/>
      <c r="T71" s="26"/>
      <c r="U71" s="26"/>
    </row>
    <row r="72" spans="1:21" x14ac:dyDescent="0.25">
      <c r="A72" s="26"/>
      <c r="B72" s="26"/>
      <c r="C72" s="29"/>
      <c r="D72" s="28"/>
      <c r="E72" s="28"/>
      <c r="F72" s="28"/>
      <c r="G72" s="28"/>
      <c r="H72" s="26"/>
      <c r="J72" s="31"/>
      <c r="K72" s="32"/>
      <c r="L72" s="31"/>
      <c r="M72" s="26"/>
      <c r="P72" s="26"/>
      <c r="Q72" s="29"/>
      <c r="R72" s="30"/>
      <c r="S72" s="26"/>
      <c r="T72" s="26"/>
      <c r="U72" s="26"/>
    </row>
    <row r="73" spans="1:21" x14ac:dyDescent="0.25">
      <c r="A73" s="26"/>
      <c r="B73" s="26"/>
      <c r="C73" s="29"/>
      <c r="D73" s="28"/>
      <c r="E73" s="28"/>
      <c r="F73" s="28"/>
      <c r="G73" s="28"/>
      <c r="H73" s="26"/>
      <c r="J73" s="31"/>
      <c r="K73" s="32"/>
      <c r="L73" s="31"/>
      <c r="M73" s="26"/>
      <c r="P73" s="26"/>
      <c r="Q73" s="29"/>
      <c r="R73" s="30"/>
      <c r="S73" s="26"/>
      <c r="T73" s="26"/>
      <c r="U73" s="26"/>
    </row>
    <row r="74" spans="1:21" x14ac:dyDescent="0.25">
      <c r="A74" s="26"/>
      <c r="B74" s="26"/>
      <c r="C74" s="29"/>
      <c r="D74" s="28"/>
      <c r="E74" s="28"/>
      <c r="F74" s="28"/>
      <c r="G74" s="28"/>
      <c r="H74" s="26"/>
      <c r="J74" s="31"/>
      <c r="K74" s="32"/>
      <c r="L74" s="31"/>
      <c r="M74" s="26"/>
      <c r="P74" s="26"/>
      <c r="Q74" s="29"/>
      <c r="R74" s="30"/>
      <c r="S74" s="26"/>
      <c r="T74" s="26"/>
      <c r="U74" s="26"/>
    </row>
    <row r="75" spans="1:21" x14ac:dyDescent="0.25">
      <c r="A75" s="26"/>
      <c r="B75" s="26"/>
      <c r="C75" s="29"/>
      <c r="D75" s="28"/>
      <c r="E75" s="28"/>
      <c r="F75" s="28"/>
      <c r="G75" s="28"/>
      <c r="H75" s="26"/>
      <c r="J75" s="31"/>
      <c r="K75" s="32"/>
      <c r="L75" s="31"/>
      <c r="M75" s="26"/>
      <c r="P75" s="26"/>
      <c r="Q75" s="29"/>
      <c r="R75" s="30"/>
      <c r="S75" s="26"/>
      <c r="T75" s="26"/>
      <c r="U75" s="26"/>
    </row>
    <row r="76" spans="1:21" x14ac:dyDescent="0.25">
      <c r="A76" s="26"/>
      <c r="B76" s="26"/>
      <c r="C76" s="29"/>
      <c r="D76" s="28"/>
      <c r="E76" s="28"/>
      <c r="F76" s="28"/>
      <c r="G76" s="28"/>
      <c r="H76" s="26"/>
      <c r="J76" s="31"/>
      <c r="K76" s="32"/>
      <c r="L76" s="31"/>
      <c r="M76" s="26"/>
      <c r="P76" s="26"/>
      <c r="Q76" s="29"/>
      <c r="R76" s="30"/>
      <c r="S76" s="26"/>
      <c r="T76" s="26"/>
      <c r="U76" s="26"/>
    </row>
    <row r="77" spans="1:21" x14ac:dyDescent="0.25">
      <c r="A77" s="26"/>
      <c r="B77" s="26"/>
      <c r="C77" s="29"/>
      <c r="D77" s="28"/>
      <c r="E77" s="28"/>
      <c r="F77" s="28"/>
      <c r="G77" s="28"/>
      <c r="H77" s="26"/>
      <c r="J77" s="31"/>
      <c r="K77" s="32"/>
      <c r="L77" s="31"/>
      <c r="M77" s="26"/>
      <c r="P77" s="26"/>
      <c r="Q77" s="29"/>
      <c r="R77" s="30"/>
      <c r="S77" s="26"/>
      <c r="T77" s="26"/>
      <c r="U77" s="26"/>
    </row>
    <row r="78" spans="1:21" x14ac:dyDescent="0.25">
      <c r="A78" s="26"/>
      <c r="B78" s="26"/>
      <c r="C78" s="29"/>
      <c r="D78" s="28"/>
      <c r="E78" s="28"/>
      <c r="F78" s="28"/>
      <c r="G78" s="28"/>
      <c r="H78" s="26"/>
      <c r="J78" s="31"/>
      <c r="K78" s="32"/>
      <c r="L78" s="31"/>
      <c r="M78" s="26"/>
      <c r="P78" s="26"/>
      <c r="Q78" s="29"/>
      <c r="R78" s="30"/>
      <c r="S78" s="26"/>
      <c r="T78" s="26"/>
      <c r="U78" s="26"/>
    </row>
    <row r="79" spans="1:21" x14ac:dyDescent="0.25">
      <c r="A79" s="26"/>
      <c r="B79" s="26"/>
      <c r="C79" s="29"/>
      <c r="D79" s="28"/>
      <c r="E79" s="28"/>
      <c r="F79" s="28"/>
      <c r="G79" s="28"/>
      <c r="H79" s="26"/>
      <c r="J79" s="31"/>
      <c r="K79" s="32"/>
      <c r="L79" s="31"/>
      <c r="M79" s="26"/>
      <c r="P79" s="26"/>
      <c r="Q79" s="29"/>
      <c r="R79" s="30"/>
      <c r="S79" s="26"/>
      <c r="T79" s="26"/>
      <c r="U79" s="26"/>
    </row>
    <row r="80" spans="1:21" x14ac:dyDescent="0.25">
      <c r="A80" s="26"/>
      <c r="B80" s="26"/>
      <c r="C80" s="29"/>
      <c r="D80" s="28"/>
      <c r="E80" s="28"/>
      <c r="F80" s="28"/>
      <c r="G80" s="28"/>
      <c r="H80" s="26"/>
      <c r="J80" s="31"/>
      <c r="K80" s="32"/>
      <c r="L80" s="31"/>
      <c r="M80" s="26"/>
      <c r="P80" s="26"/>
      <c r="Q80" s="29"/>
      <c r="R80" s="30"/>
      <c r="S80" s="26"/>
      <c r="T80" s="26"/>
      <c r="U80" s="26"/>
    </row>
    <row r="81" spans="1:21" x14ac:dyDescent="0.25">
      <c r="A81" s="26"/>
      <c r="B81" s="26"/>
      <c r="C81" s="29"/>
      <c r="D81" s="28"/>
      <c r="E81" s="28"/>
      <c r="F81" s="28"/>
      <c r="G81" s="28"/>
      <c r="H81" s="26"/>
      <c r="J81" s="31"/>
      <c r="K81" s="32"/>
      <c r="L81" s="31"/>
      <c r="M81" s="26"/>
      <c r="P81" s="26"/>
      <c r="Q81" s="29"/>
      <c r="R81" s="30"/>
      <c r="S81" s="26"/>
      <c r="T81" s="26"/>
      <c r="U81" s="26"/>
    </row>
    <row r="82" spans="1:21" x14ac:dyDescent="0.25">
      <c r="A82" s="26"/>
      <c r="B82" s="26"/>
      <c r="C82" s="29"/>
      <c r="D82" s="28"/>
      <c r="E82" s="28"/>
      <c r="F82" s="28"/>
      <c r="G82" s="28"/>
      <c r="H82" s="26"/>
      <c r="J82" s="31"/>
      <c r="K82" s="32"/>
      <c r="L82" s="31"/>
      <c r="M82" s="26"/>
      <c r="P82" s="26"/>
      <c r="Q82" s="29"/>
      <c r="R82" s="30"/>
      <c r="S82" s="26"/>
      <c r="T82" s="26"/>
      <c r="U82" s="26"/>
    </row>
    <row r="83" spans="1:21" x14ac:dyDescent="0.25">
      <c r="A83" s="26"/>
      <c r="B83" s="26"/>
      <c r="C83" s="29"/>
      <c r="D83" s="28"/>
      <c r="E83" s="28"/>
      <c r="F83" s="28"/>
      <c r="G83" s="28"/>
      <c r="H83" s="26"/>
      <c r="J83" s="31"/>
      <c r="K83" s="32"/>
      <c r="L83" s="31"/>
      <c r="M83" s="26"/>
      <c r="P83" s="26"/>
      <c r="Q83" s="29"/>
      <c r="R83" s="30"/>
      <c r="S83" s="26"/>
      <c r="T83" s="26"/>
      <c r="U83" s="26"/>
    </row>
    <row r="84" spans="1:21" x14ac:dyDescent="0.25">
      <c r="A84" s="26"/>
      <c r="B84" s="26"/>
      <c r="C84" s="29"/>
      <c r="D84" s="28"/>
      <c r="E84" s="28"/>
      <c r="F84" s="28"/>
      <c r="G84" s="28"/>
      <c r="H84" s="26"/>
      <c r="J84" s="31"/>
      <c r="K84" s="32"/>
      <c r="L84" s="31"/>
      <c r="M84" s="26"/>
      <c r="P84" s="26"/>
      <c r="Q84" s="29"/>
      <c r="R84" s="30"/>
      <c r="S84" s="26"/>
      <c r="T84" s="26"/>
      <c r="U84" s="26"/>
    </row>
    <row r="85" spans="1:21" x14ac:dyDescent="0.25">
      <c r="A85" s="26"/>
      <c r="B85" s="26"/>
      <c r="C85" s="29"/>
      <c r="D85" s="28"/>
      <c r="E85" s="28"/>
      <c r="F85" s="28"/>
      <c r="G85" s="28"/>
      <c r="H85" s="26"/>
      <c r="J85" s="31"/>
      <c r="K85" s="32"/>
      <c r="L85" s="31"/>
      <c r="M85" s="26"/>
      <c r="P85" s="26"/>
      <c r="Q85" s="29"/>
      <c r="R85" s="30"/>
      <c r="S85" s="26"/>
      <c r="T85" s="26"/>
      <c r="U85" s="26"/>
    </row>
    <row r="86" spans="1:21" x14ac:dyDescent="0.25">
      <c r="A86" s="26"/>
      <c r="B86" s="26"/>
      <c r="C86" s="29"/>
      <c r="D86" s="28"/>
      <c r="E86" s="28"/>
      <c r="F86" s="28"/>
      <c r="G86" s="28"/>
      <c r="H86" s="26"/>
      <c r="J86" s="31"/>
      <c r="K86" s="32"/>
      <c r="L86" s="31"/>
      <c r="M86" s="26"/>
      <c r="P86" s="26"/>
      <c r="Q86" s="29"/>
      <c r="R86" s="30"/>
      <c r="S86" s="26"/>
      <c r="T86" s="26"/>
      <c r="U86" s="26"/>
    </row>
    <row r="87" spans="1:21" x14ac:dyDescent="0.25">
      <c r="A87" s="26"/>
      <c r="B87" s="26"/>
      <c r="C87" s="29"/>
      <c r="D87" s="28"/>
      <c r="E87" s="28"/>
      <c r="F87" s="28"/>
      <c r="G87" s="28"/>
      <c r="H87" s="26"/>
      <c r="J87" s="31"/>
      <c r="K87" s="32"/>
      <c r="L87" s="31"/>
      <c r="M87" s="26"/>
      <c r="P87" s="26"/>
      <c r="Q87" s="29"/>
      <c r="R87" s="30"/>
      <c r="S87" s="26"/>
      <c r="T87" s="26"/>
      <c r="U87" s="26"/>
    </row>
    <row r="88" spans="1:21" x14ac:dyDescent="0.25">
      <c r="A88" s="26"/>
      <c r="B88" s="26"/>
      <c r="C88" s="29"/>
      <c r="D88" s="28"/>
      <c r="E88" s="28"/>
      <c r="F88" s="28"/>
      <c r="G88" s="28"/>
      <c r="H88" s="26"/>
      <c r="J88" s="31"/>
      <c r="K88" s="32"/>
      <c r="L88" s="31"/>
      <c r="M88" s="26"/>
      <c r="P88" s="26"/>
      <c r="Q88" s="29"/>
      <c r="R88" s="30"/>
      <c r="S88" s="26"/>
      <c r="T88" s="26"/>
      <c r="U88" s="26"/>
    </row>
    <row r="89" spans="1:21" x14ac:dyDescent="0.25">
      <c r="A89" s="26"/>
      <c r="B89" s="26"/>
      <c r="C89" s="29"/>
      <c r="D89" s="28"/>
      <c r="E89" s="28"/>
      <c r="F89" s="28"/>
      <c r="G89" s="28"/>
      <c r="H89" s="26"/>
      <c r="J89" s="31"/>
      <c r="K89" s="32"/>
      <c r="L89" s="31"/>
      <c r="M89" s="26"/>
      <c r="P89" s="26"/>
      <c r="Q89" s="29"/>
      <c r="R89" s="30"/>
      <c r="S89" s="26"/>
      <c r="T89" s="26"/>
      <c r="U89" s="26"/>
    </row>
    <row r="90" spans="1:21" x14ac:dyDescent="0.25">
      <c r="A90" s="26"/>
      <c r="B90" s="26"/>
      <c r="C90" s="29"/>
      <c r="D90" s="28"/>
      <c r="E90" s="28"/>
      <c r="F90" s="28"/>
      <c r="G90" s="28"/>
      <c r="H90" s="26"/>
      <c r="J90" s="31"/>
      <c r="K90" s="32"/>
      <c r="L90" s="31"/>
      <c r="M90" s="26"/>
      <c r="P90" s="26"/>
      <c r="Q90" s="29"/>
      <c r="R90" s="30"/>
      <c r="S90" s="26"/>
      <c r="T90" s="26"/>
      <c r="U90" s="26"/>
    </row>
    <row r="91" spans="1:21" x14ac:dyDescent="0.25">
      <c r="A91" s="26"/>
      <c r="B91" s="26"/>
      <c r="C91" s="29"/>
      <c r="D91" s="28"/>
      <c r="E91" s="28"/>
      <c r="F91" s="28"/>
      <c r="G91" s="28"/>
      <c r="H91" s="26"/>
      <c r="J91" s="31"/>
      <c r="K91" s="32"/>
      <c r="L91" s="31"/>
      <c r="M91" s="26"/>
      <c r="P91" s="26"/>
      <c r="Q91" s="29"/>
      <c r="R91" s="30"/>
      <c r="S91" s="26"/>
      <c r="T91" s="26"/>
      <c r="U91" s="26"/>
    </row>
    <row r="92" spans="1:21" x14ac:dyDescent="0.25">
      <c r="A92" s="26"/>
      <c r="B92" s="26"/>
      <c r="C92" s="29"/>
      <c r="D92" s="28"/>
      <c r="E92" s="28"/>
      <c r="F92" s="28"/>
      <c r="G92" s="28"/>
      <c r="H92" s="26"/>
      <c r="J92" s="31"/>
      <c r="K92" s="32"/>
      <c r="L92" s="31"/>
      <c r="M92" s="26"/>
      <c r="P92" s="26"/>
      <c r="Q92" s="29"/>
      <c r="R92" s="30"/>
      <c r="S92" s="26"/>
      <c r="T92" s="26"/>
      <c r="U92" s="26"/>
    </row>
    <row r="93" spans="1:21" x14ac:dyDescent="0.25">
      <c r="A93" s="26"/>
      <c r="B93" s="26"/>
      <c r="C93" s="29"/>
      <c r="D93" s="28"/>
      <c r="E93" s="28"/>
      <c r="F93" s="28"/>
      <c r="G93" s="28"/>
      <c r="H93" s="26"/>
      <c r="J93" s="31"/>
      <c r="K93" s="32"/>
      <c r="L93" s="31"/>
      <c r="M93" s="26"/>
      <c r="P93" s="26"/>
      <c r="Q93" s="29"/>
      <c r="R93" s="30"/>
      <c r="S93" s="26"/>
      <c r="T93" s="26"/>
      <c r="U93" s="26"/>
    </row>
    <row r="94" spans="1:21" x14ac:dyDescent="0.25">
      <c r="A94" s="26"/>
      <c r="B94" s="26"/>
      <c r="C94" s="29"/>
      <c r="D94" s="28"/>
      <c r="E94" s="28"/>
      <c r="F94" s="28"/>
      <c r="G94" s="28"/>
      <c r="H94" s="26"/>
      <c r="J94" s="31"/>
      <c r="K94" s="32"/>
      <c r="L94" s="31"/>
      <c r="M94" s="26"/>
      <c r="P94" s="26"/>
      <c r="Q94" s="29"/>
      <c r="R94" s="30"/>
      <c r="S94" s="26"/>
      <c r="T94" s="26"/>
      <c r="U94" s="26"/>
    </row>
    <row r="95" spans="1:21" x14ac:dyDescent="0.25">
      <c r="A95" s="26"/>
      <c r="B95" s="26"/>
      <c r="C95" s="29"/>
      <c r="D95" s="28"/>
      <c r="E95" s="28"/>
      <c r="F95" s="28"/>
      <c r="G95" s="28"/>
      <c r="H95" s="26"/>
      <c r="J95" s="31"/>
      <c r="K95" s="32"/>
      <c r="L95" s="31"/>
      <c r="M95" s="26"/>
      <c r="P95" s="26"/>
      <c r="Q95" s="29"/>
      <c r="R95" s="30"/>
      <c r="S95" s="26"/>
      <c r="T95" s="26"/>
      <c r="U95" s="26"/>
    </row>
    <row r="96" spans="1:21" x14ac:dyDescent="0.25">
      <c r="A96" s="26"/>
      <c r="B96" s="26"/>
      <c r="C96" s="29"/>
      <c r="D96" s="28"/>
      <c r="E96" s="28"/>
      <c r="F96" s="28"/>
      <c r="G96" s="28"/>
      <c r="H96" s="26"/>
      <c r="J96" s="31"/>
      <c r="K96" s="32"/>
      <c r="L96" s="31"/>
      <c r="M96" s="26"/>
      <c r="P96" s="26"/>
      <c r="Q96" s="29"/>
      <c r="R96" s="30"/>
      <c r="S96" s="26"/>
      <c r="T96" s="26"/>
      <c r="U96" s="26"/>
    </row>
    <row r="97" spans="1:21" x14ac:dyDescent="0.25">
      <c r="A97" s="26"/>
      <c r="B97" s="26"/>
      <c r="C97" s="29"/>
      <c r="D97" s="28"/>
      <c r="E97" s="28"/>
      <c r="F97" s="28"/>
      <c r="G97" s="28"/>
      <c r="H97" s="26"/>
      <c r="J97" s="31"/>
      <c r="K97" s="32"/>
      <c r="L97" s="31"/>
      <c r="M97" s="26"/>
      <c r="P97" s="26"/>
      <c r="Q97" s="29"/>
      <c r="R97" s="30"/>
      <c r="S97" s="26"/>
      <c r="T97" s="26"/>
      <c r="U97" s="26"/>
    </row>
    <row r="98" spans="1:21" x14ac:dyDescent="0.25">
      <c r="A98" s="26"/>
      <c r="B98" s="26"/>
      <c r="C98" s="29"/>
      <c r="D98" s="28"/>
      <c r="E98" s="28"/>
      <c r="F98" s="28"/>
      <c r="G98" s="28"/>
      <c r="H98" s="26"/>
      <c r="J98" s="31"/>
      <c r="K98" s="32"/>
      <c r="L98" s="31"/>
      <c r="M98" s="26"/>
      <c r="P98" s="26"/>
      <c r="Q98" s="29"/>
      <c r="R98" s="30"/>
      <c r="S98" s="26"/>
      <c r="T98" s="26"/>
      <c r="U98" s="26"/>
    </row>
    <row r="99" spans="1:21" x14ac:dyDescent="0.25">
      <c r="A99" s="26"/>
      <c r="B99" s="26"/>
      <c r="C99" s="29"/>
      <c r="D99" s="28"/>
      <c r="E99" s="28"/>
      <c r="F99" s="28"/>
      <c r="G99" s="28"/>
      <c r="H99" s="26"/>
      <c r="J99" s="31"/>
      <c r="K99" s="32"/>
      <c r="L99" s="31"/>
      <c r="M99" s="26"/>
      <c r="P99" s="26"/>
      <c r="Q99" s="29"/>
      <c r="R99" s="30"/>
      <c r="S99" s="26"/>
      <c r="T99" s="26"/>
      <c r="U99" s="26"/>
    </row>
    <row r="100" spans="1:21" x14ac:dyDescent="0.25">
      <c r="A100" s="26"/>
      <c r="B100" s="26"/>
      <c r="C100" s="29"/>
      <c r="D100" s="28"/>
      <c r="E100" s="28"/>
      <c r="F100" s="28"/>
      <c r="G100" s="28"/>
      <c r="H100" s="26"/>
      <c r="J100" s="31"/>
      <c r="K100" s="32"/>
      <c r="L100" s="31"/>
      <c r="M100" s="26"/>
      <c r="P100" s="26"/>
      <c r="Q100" s="29"/>
      <c r="R100" s="30"/>
      <c r="S100" s="26"/>
      <c r="T100" s="26"/>
      <c r="U100" s="26"/>
    </row>
    <row r="101" spans="1:21" x14ac:dyDescent="0.25">
      <c r="A101" s="26"/>
      <c r="B101" s="26"/>
      <c r="C101" s="29"/>
      <c r="D101" s="28"/>
      <c r="E101" s="28"/>
      <c r="F101" s="28"/>
      <c r="G101" s="28"/>
      <c r="H101" s="26"/>
      <c r="J101" s="31"/>
      <c r="K101" s="32"/>
      <c r="L101" s="31"/>
      <c r="M101" s="26"/>
      <c r="P101" s="26"/>
      <c r="Q101" s="29"/>
      <c r="R101" s="30"/>
      <c r="S101" s="26"/>
      <c r="T101" s="26"/>
      <c r="U101" s="26"/>
    </row>
    <row r="102" spans="1:21" x14ac:dyDescent="0.25">
      <c r="A102" s="26"/>
      <c r="B102" s="26"/>
      <c r="C102" s="29"/>
      <c r="D102" s="28"/>
      <c r="E102" s="28"/>
      <c r="F102" s="28"/>
      <c r="G102" s="28"/>
      <c r="H102" s="26"/>
      <c r="J102" s="31"/>
      <c r="K102" s="32"/>
      <c r="L102" s="31"/>
      <c r="M102" s="26"/>
      <c r="P102" s="26"/>
      <c r="Q102" s="29"/>
      <c r="R102" s="30"/>
      <c r="S102" s="26"/>
      <c r="T102" s="26"/>
      <c r="U102" s="26"/>
    </row>
    <row r="103" spans="1:21" x14ac:dyDescent="0.25">
      <c r="A103" s="26"/>
      <c r="B103" s="26"/>
      <c r="C103" s="29"/>
      <c r="D103" s="28"/>
      <c r="E103" s="28"/>
      <c r="F103" s="28"/>
      <c r="G103" s="28"/>
      <c r="H103" s="26"/>
      <c r="J103" s="31"/>
      <c r="K103" s="32"/>
      <c r="L103" s="31"/>
      <c r="M103" s="26"/>
      <c r="P103" s="26"/>
      <c r="Q103" s="29"/>
      <c r="R103" s="30"/>
      <c r="S103" s="26"/>
      <c r="T103" s="26"/>
      <c r="U103" s="26"/>
    </row>
    <row r="104" spans="1:21" x14ac:dyDescent="0.25">
      <c r="A104" s="26"/>
      <c r="B104" s="26"/>
      <c r="C104" s="29"/>
      <c r="D104" s="28"/>
      <c r="E104" s="28"/>
      <c r="F104" s="28"/>
      <c r="G104" s="28"/>
      <c r="H104" s="26"/>
      <c r="J104" s="31"/>
      <c r="K104" s="32"/>
      <c r="L104" s="31"/>
      <c r="M104" s="26"/>
      <c r="P104" s="26"/>
      <c r="Q104" s="29"/>
      <c r="R104" s="30"/>
      <c r="S104" s="26"/>
      <c r="T104" s="26"/>
      <c r="U104" s="26"/>
    </row>
    <row r="105" spans="1:21" x14ac:dyDescent="0.25">
      <c r="A105" s="26"/>
      <c r="B105" s="26"/>
      <c r="C105" s="29"/>
      <c r="D105" s="28"/>
      <c r="E105" s="28"/>
      <c r="F105" s="28"/>
      <c r="G105" s="28"/>
      <c r="H105" s="26"/>
      <c r="J105" s="31"/>
      <c r="K105" s="32"/>
      <c r="L105" s="31"/>
      <c r="M105" s="26"/>
      <c r="P105" s="26"/>
      <c r="Q105" s="29"/>
      <c r="R105" s="30"/>
      <c r="S105" s="26"/>
      <c r="T105" s="26"/>
      <c r="U105" s="26"/>
    </row>
    <row r="106" spans="1:21" x14ac:dyDescent="0.25">
      <c r="A106" s="26"/>
      <c r="B106" s="26"/>
      <c r="C106" s="29"/>
      <c r="D106" s="28"/>
      <c r="E106" s="28"/>
      <c r="F106" s="28"/>
      <c r="G106" s="28"/>
      <c r="H106" s="26"/>
      <c r="J106" s="31"/>
      <c r="K106" s="32"/>
      <c r="L106" s="31"/>
      <c r="M106" s="26"/>
      <c r="P106" s="26"/>
      <c r="Q106" s="29"/>
      <c r="R106" s="30"/>
      <c r="S106" s="26"/>
      <c r="T106" s="26"/>
      <c r="U106" s="26"/>
    </row>
    <row r="107" spans="1:21" x14ac:dyDescent="0.25">
      <c r="A107" s="26"/>
      <c r="B107" s="26"/>
      <c r="C107" s="29"/>
      <c r="D107" s="28"/>
      <c r="E107" s="28"/>
      <c r="F107" s="28"/>
      <c r="G107" s="28"/>
      <c r="H107" s="26"/>
      <c r="J107" s="31"/>
      <c r="K107" s="32"/>
      <c r="L107" s="31"/>
      <c r="M107" s="26"/>
      <c r="P107" s="26"/>
      <c r="Q107" s="29"/>
      <c r="R107" s="30"/>
      <c r="S107" s="26"/>
      <c r="T107" s="26"/>
      <c r="U107" s="26"/>
    </row>
    <row r="108" spans="1:21" x14ac:dyDescent="0.25">
      <c r="A108" s="26"/>
      <c r="B108" s="26"/>
      <c r="C108" s="29"/>
      <c r="D108" s="28"/>
      <c r="E108" s="28"/>
      <c r="F108" s="28"/>
      <c r="G108" s="28"/>
      <c r="H108" s="26"/>
      <c r="J108" s="31"/>
      <c r="K108" s="32"/>
      <c r="L108" s="31"/>
      <c r="M108" s="26"/>
      <c r="P108" s="26"/>
      <c r="Q108" s="29"/>
      <c r="R108" s="30"/>
      <c r="S108" s="26"/>
      <c r="T108" s="26"/>
      <c r="U108" s="26"/>
    </row>
    <row r="109" spans="1:21" x14ac:dyDescent="0.25">
      <c r="A109" s="26"/>
      <c r="B109" s="26"/>
      <c r="C109" s="29"/>
      <c r="D109" s="28"/>
      <c r="E109" s="28"/>
      <c r="F109" s="28"/>
      <c r="G109" s="28"/>
      <c r="H109" s="26"/>
      <c r="J109" s="31"/>
      <c r="K109" s="32"/>
      <c r="L109" s="31"/>
      <c r="M109" s="26"/>
      <c r="P109" s="26"/>
      <c r="Q109" s="29"/>
      <c r="R109" s="30"/>
      <c r="S109" s="26"/>
      <c r="T109" s="26"/>
      <c r="U109" s="26"/>
    </row>
    <row r="110" spans="1:21" x14ac:dyDescent="0.25">
      <c r="A110" s="26"/>
      <c r="B110" s="26"/>
      <c r="C110" s="29"/>
      <c r="D110" s="28"/>
      <c r="E110" s="28"/>
      <c r="F110" s="28"/>
      <c r="G110" s="28"/>
      <c r="H110" s="26"/>
      <c r="J110" s="31"/>
      <c r="K110" s="32"/>
      <c r="L110" s="31"/>
      <c r="M110" s="26"/>
      <c r="P110" s="26"/>
      <c r="Q110" s="29"/>
      <c r="R110" s="30"/>
      <c r="S110" s="26"/>
      <c r="T110" s="26"/>
      <c r="U110" s="26"/>
    </row>
    <row r="111" spans="1:21" x14ac:dyDescent="0.25">
      <c r="A111" s="26"/>
      <c r="B111" s="26"/>
      <c r="C111" s="29"/>
      <c r="D111" s="28"/>
      <c r="E111" s="28"/>
      <c r="F111" s="28"/>
      <c r="G111" s="28"/>
      <c r="H111" s="26"/>
      <c r="J111" s="31"/>
      <c r="K111" s="32"/>
      <c r="L111" s="31"/>
      <c r="M111" s="26"/>
      <c r="P111" s="26"/>
      <c r="Q111" s="29"/>
      <c r="R111" s="30"/>
      <c r="S111" s="26"/>
      <c r="T111" s="26"/>
      <c r="U111" s="26"/>
    </row>
    <row r="112" spans="1:21" x14ac:dyDescent="0.25">
      <c r="A112" s="26"/>
      <c r="B112" s="26"/>
      <c r="C112" s="29"/>
      <c r="D112" s="28"/>
      <c r="E112" s="28"/>
      <c r="F112" s="28"/>
      <c r="G112" s="28"/>
      <c r="H112" s="26"/>
      <c r="J112" s="31"/>
      <c r="K112" s="32"/>
      <c r="L112" s="31"/>
      <c r="M112" s="26"/>
      <c r="P112" s="26"/>
      <c r="Q112" s="29"/>
      <c r="R112" s="30"/>
      <c r="S112" s="26"/>
      <c r="T112" s="26"/>
      <c r="U112" s="26"/>
    </row>
    <row r="113" spans="1:21" x14ac:dyDescent="0.25">
      <c r="A113" s="26"/>
      <c r="B113" s="26"/>
      <c r="C113" s="29"/>
      <c r="D113" s="28"/>
      <c r="E113" s="28"/>
      <c r="F113" s="28"/>
      <c r="G113" s="28"/>
      <c r="H113" s="26"/>
      <c r="J113" s="31"/>
      <c r="K113" s="32"/>
      <c r="L113" s="31"/>
      <c r="M113" s="26"/>
      <c r="P113" s="26"/>
      <c r="Q113" s="29"/>
      <c r="R113" s="30"/>
      <c r="S113" s="26"/>
      <c r="T113" s="26"/>
      <c r="U113" s="26"/>
    </row>
    <row r="114" spans="1:21" x14ac:dyDescent="0.25">
      <c r="A114" s="26"/>
      <c r="B114" s="26"/>
      <c r="C114" s="29"/>
      <c r="D114" s="28"/>
      <c r="E114" s="28"/>
      <c r="F114" s="28"/>
      <c r="G114" s="28"/>
      <c r="H114" s="26"/>
      <c r="J114" s="31"/>
      <c r="K114" s="32"/>
      <c r="L114" s="31"/>
      <c r="M114" s="26"/>
      <c r="P114" s="26"/>
      <c r="Q114" s="29"/>
      <c r="R114" s="30"/>
      <c r="S114" s="26"/>
      <c r="T114" s="26"/>
      <c r="U114" s="26"/>
    </row>
    <row r="115" spans="1:21" x14ac:dyDescent="0.25">
      <c r="A115" s="26"/>
      <c r="B115" s="26"/>
      <c r="C115" s="29"/>
      <c r="D115" s="28"/>
      <c r="E115" s="28"/>
      <c r="F115" s="28"/>
      <c r="G115" s="28"/>
      <c r="H115" s="26"/>
      <c r="J115" s="31"/>
      <c r="K115" s="32"/>
      <c r="L115" s="31"/>
      <c r="M115" s="26"/>
      <c r="P115" s="26"/>
      <c r="Q115" s="29"/>
      <c r="R115" s="30"/>
      <c r="S115" s="26"/>
      <c r="T115" s="26"/>
      <c r="U115" s="26"/>
    </row>
    <row r="116" spans="1:21" x14ac:dyDescent="0.25">
      <c r="A116" s="26"/>
      <c r="B116" s="26"/>
      <c r="C116" s="29"/>
      <c r="D116" s="28"/>
      <c r="E116" s="28"/>
      <c r="F116" s="28"/>
      <c r="G116" s="28"/>
      <c r="H116" s="26"/>
      <c r="J116" s="31"/>
      <c r="K116" s="32"/>
      <c r="L116" s="31"/>
      <c r="M116" s="26"/>
      <c r="P116" s="26"/>
      <c r="Q116" s="29"/>
      <c r="R116" s="30"/>
      <c r="S116" s="26"/>
      <c r="T116" s="26"/>
      <c r="U116" s="26"/>
    </row>
    <row r="117" spans="1:21" x14ac:dyDescent="0.25">
      <c r="A117" s="26"/>
      <c r="B117" s="26"/>
      <c r="C117" s="29"/>
      <c r="D117" s="28"/>
      <c r="E117" s="28"/>
      <c r="F117" s="28"/>
      <c r="G117" s="28"/>
      <c r="H117" s="26"/>
      <c r="J117" s="31"/>
      <c r="K117" s="32"/>
      <c r="L117" s="31"/>
      <c r="M117" s="26"/>
      <c r="P117" s="26"/>
      <c r="Q117" s="29"/>
      <c r="R117" s="30"/>
      <c r="S117" s="26"/>
      <c r="T117" s="26"/>
      <c r="U117" s="26"/>
    </row>
    <row r="118" spans="1:21" x14ac:dyDescent="0.25">
      <c r="A118" s="26"/>
      <c r="B118" s="26"/>
      <c r="C118" s="29"/>
      <c r="D118" s="28"/>
      <c r="E118" s="28"/>
      <c r="F118" s="28"/>
      <c r="G118" s="28"/>
      <c r="H118" s="26"/>
      <c r="J118" s="31"/>
      <c r="K118" s="32"/>
      <c r="L118" s="31"/>
      <c r="M118" s="26"/>
      <c r="P118" s="26"/>
      <c r="Q118" s="29"/>
      <c r="R118" s="30"/>
      <c r="S118" s="26"/>
      <c r="T118" s="26"/>
      <c r="U118" s="26"/>
    </row>
    <row r="119" spans="1:21" x14ac:dyDescent="0.25">
      <c r="A119" s="26"/>
      <c r="B119" s="26"/>
      <c r="C119" s="29"/>
      <c r="D119" s="28"/>
      <c r="E119" s="28"/>
      <c r="F119" s="28"/>
      <c r="G119" s="28"/>
      <c r="H119" s="26"/>
      <c r="J119" s="31"/>
      <c r="K119" s="32"/>
      <c r="L119" s="31"/>
      <c r="M119" s="26"/>
      <c r="P119" s="26"/>
      <c r="Q119" s="29"/>
      <c r="R119" s="30"/>
      <c r="S119" s="26"/>
      <c r="T119" s="26"/>
      <c r="U119" s="26"/>
    </row>
    <row r="120" spans="1:21" x14ac:dyDescent="0.25">
      <c r="A120" s="26"/>
      <c r="B120" s="26"/>
      <c r="C120" s="29"/>
      <c r="D120" s="28"/>
      <c r="E120" s="28"/>
      <c r="F120" s="28"/>
      <c r="G120" s="28"/>
      <c r="H120" s="26"/>
      <c r="J120" s="31"/>
      <c r="K120" s="32"/>
      <c r="L120" s="31"/>
      <c r="M120" s="26"/>
      <c r="P120" s="26"/>
      <c r="Q120" s="29"/>
      <c r="R120" s="30"/>
      <c r="S120" s="26"/>
      <c r="T120" s="26"/>
      <c r="U120" s="26"/>
    </row>
    <row r="121" spans="1:21" x14ac:dyDescent="0.25">
      <c r="A121" s="26"/>
      <c r="B121" s="26"/>
      <c r="C121" s="29"/>
      <c r="D121" s="28"/>
      <c r="E121" s="28"/>
      <c r="F121" s="28"/>
      <c r="G121" s="28"/>
      <c r="H121" s="26"/>
      <c r="J121" s="31"/>
      <c r="K121" s="32"/>
      <c r="L121" s="31"/>
      <c r="M121" s="26"/>
      <c r="P121" s="26"/>
      <c r="Q121" s="29"/>
      <c r="R121" s="30"/>
      <c r="S121" s="26"/>
      <c r="T121" s="26"/>
      <c r="U121" s="26"/>
    </row>
    <row r="122" spans="1:21" x14ac:dyDescent="0.25">
      <c r="A122" s="26"/>
      <c r="B122" s="26"/>
      <c r="C122" s="29"/>
      <c r="D122" s="28"/>
      <c r="E122" s="28"/>
      <c r="F122" s="28"/>
      <c r="G122" s="28"/>
      <c r="H122" s="26"/>
      <c r="J122" s="31"/>
      <c r="K122" s="32"/>
      <c r="L122" s="31"/>
      <c r="M122" s="26"/>
      <c r="P122" s="26"/>
      <c r="Q122" s="29"/>
      <c r="R122" s="30"/>
      <c r="S122" s="26"/>
      <c r="T122" s="26"/>
      <c r="U122" s="26"/>
    </row>
    <row r="123" spans="1:21" x14ac:dyDescent="0.25">
      <c r="A123" s="26"/>
      <c r="B123" s="26"/>
      <c r="C123" s="29"/>
      <c r="D123" s="28"/>
      <c r="E123" s="28"/>
      <c r="F123" s="28"/>
      <c r="G123" s="28"/>
      <c r="H123" s="26"/>
      <c r="J123" s="31"/>
      <c r="K123" s="32"/>
      <c r="L123" s="31"/>
      <c r="M123" s="26"/>
      <c r="P123" s="26"/>
      <c r="Q123" s="29"/>
      <c r="R123" s="30"/>
      <c r="S123" s="26"/>
      <c r="T123" s="26"/>
      <c r="U123" s="26"/>
    </row>
    <row r="124" spans="1:21" x14ac:dyDescent="0.25">
      <c r="A124" s="26"/>
      <c r="B124" s="26"/>
      <c r="C124" s="29"/>
      <c r="D124" s="28"/>
      <c r="E124" s="28"/>
      <c r="F124" s="28"/>
      <c r="G124" s="28"/>
      <c r="H124" s="26"/>
      <c r="J124" s="31"/>
      <c r="K124" s="32"/>
      <c r="L124" s="31"/>
      <c r="M124" s="26"/>
      <c r="P124" s="26"/>
      <c r="Q124" s="29"/>
      <c r="R124" s="30"/>
      <c r="S124" s="26"/>
      <c r="T124" s="26"/>
      <c r="U124" s="26"/>
    </row>
    <row r="125" spans="1:21" x14ac:dyDescent="0.25">
      <c r="A125" s="26"/>
      <c r="B125" s="26"/>
      <c r="C125" s="29"/>
      <c r="D125" s="28"/>
      <c r="E125" s="28"/>
      <c r="F125" s="28"/>
      <c r="G125" s="28"/>
      <c r="H125" s="26"/>
      <c r="J125" s="31"/>
      <c r="K125" s="32"/>
      <c r="L125" s="31"/>
      <c r="M125" s="26"/>
      <c r="P125" s="26"/>
      <c r="Q125" s="29"/>
      <c r="R125" s="30"/>
      <c r="S125" s="26"/>
      <c r="T125" s="26"/>
      <c r="U125" s="26"/>
    </row>
    <row r="126" spans="1:21" x14ac:dyDescent="0.25">
      <c r="A126" s="26"/>
      <c r="B126" s="26"/>
      <c r="C126" s="29"/>
      <c r="D126" s="28"/>
      <c r="E126" s="28"/>
      <c r="F126" s="28"/>
      <c r="G126" s="28"/>
      <c r="H126" s="26"/>
      <c r="J126" s="31"/>
      <c r="K126" s="32"/>
      <c r="L126" s="31"/>
      <c r="M126" s="26"/>
      <c r="P126" s="26"/>
      <c r="Q126" s="29"/>
      <c r="R126" s="30"/>
      <c r="S126" s="26"/>
      <c r="T126" s="26"/>
      <c r="U126" s="26"/>
    </row>
    <row r="127" spans="1:21" x14ac:dyDescent="0.25">
      <c r="A127" s="26"/>
      <c r="B127" s="26"/>
      <c r="C127" s="29"/>
      <c r="D127" s="28"/>
      <c r="E127" s="28"/>
      <c r="F127" s="28"/>
      <c r="G127" s="28"/>
      <c r="H127" s="26"/>
      <c r="J127" s="31"/>
      <c r="K127" s="32"/>
      <c r="L127" s="31"/>
      <c r="M127" s="26"/>
      <c r="P127" s="26"/>
      <c r="Q127" s="29"/>
      <c r="R127" s="30"/>
      <c r="S127" s="26"/>
      <c r="T127" s="26"/>
      <c r="U127" s="26"/>
    </row>
    <row r="128" spans="1:21" x14ac:dyDescent="0.25">
      <c r="A128" s="26"/>
      <c r="B128" s="26"/>
      <c r="C128" s="29"/>
      <c r="D128" s="28"/>
      <c r="E128" s="28"/>
      <c r="F128" s="28"/>
      <c r="G128" s="28"/>
      <c r="H128" s="26"/>
      <c r="J128" s="31"/>
      <c r="K128" s="32"/>
      <c r="L128" s="31"/>
      <c r="M128" s="26"/>
      <c r="P128" s="26"/>
      <c r="Q128" s="29"/>
      <c r="R128" s="30"/>
      <c r="S128" s="26"/>
      <c r="T128" s="26"/>
      <c r="U128" s="26"/>
    </row>
    <row r="129" spans="1:21" x14ac:dyDescent="0.25">
      <c r="A129" s="26"/>
      <c r="B129" s="26"/>
      <c r="C129" s="29"/>
      <c r="D129" s="28"/>
      <c r="E129" s="28"/>
      <c r="F129" s="28"/>
      <c r="G129" s="28"/>
      <c r="H129" s="26"/>
      <c r="J129" s="31"/>
      <c r="K129" s="32"/>
      <c r="L129" s="31"/>
      <c r="M129" s="26"/>
      <c r="P129" s="26"/>
      <c r="Q129" s="29"/>
      <c r="R129" s="30"/>
      <c r="S129" s="26"/>
      <c r="T129" s="26"/>
      <c r="U129" s="26"/>
    </row>
    <row r="130" spans="1:21" x14ac:dyDescent="0.25">
      <c r="A130" s="26"/>
      <c r="B130" s="26"/>
      <c r="C130" s="29"/>
      <c r="D130" s="28"/>
      <c r="E130" s="28"/>
      <c r="F130" s="28"/>
      <c r="G130" s="28"/>
      <c r="H130" s="26"/>
      <c r="J130" s="31"/>
      <c r="K130" s="32"/>
      <c r="L130" s="31"/>
      <c r="M130" s="26"/>
      <c r="P130" s="26"/>
      <c r="Q130" s="29"/>
      <c r="R130" s="30"/>
      <c r="S130" s="26"/>
      <c r="T130" s="26"/>
      <c r="U130" s="26"/>
    </row>
    <row r="131" spans="1:21" x14ac:dyDescent="0.25">
      <c r="A131" s="26"/>
      <c r="B131" s="26"/>
      <c r="C131" s="29"/>
      <c r="D131" s="28"/>
      <c r="E131" s="28"/>
      <c r="F131" s="28"/>
      <c r="G131" s="28"/>
      <c r="H131" s="26"/>
      <c r="J131" s="31"/>
      <c r="K131" s="32"/>
      <c r="L131" s="31"/>
      <c r="M131" s="26"/>
      <c r="P131" s="26"/>
      <c r="Q131" s="29"/>
      <c r="R131" s="30"/>
      <c r="S131" s="26"/>
      <c r="T131" s="26"/>
      <c r="U131" s="26"/>
    </row>
    <row r="132" spans="1:21" x14ac:dyDescent="0.25">
      <c r="A132" s="26"/>
      <c r="B132" s="26"/>
      <c r="C132" s="29"/>
      <c r="D132" s="28"/>
      <c r="E132" s="28"/>
      <c r="F132" s="28"/>
      <c r="G132" s="28"/>
      <c r="H132" s="26"/>
      <c r="J132" s="31"/>
      <c r="K132" s="32"/>
      <c r="L132" s="31"/>
      <c r="M132" s="26"/>
      <c r="P132" s="26"/>
      <c r="Q132" s="29"/>
      <c r="R132" s="30"/>
      <c r="S132" s="26"/>
      <c r="T132" s="26"/>
      <c r="U132" s="26"/>
    </row>
    <row r="133" spans="1:21" x14ac:dyDescent="0.25">
      <c r="A133" s="26"/>
      <c r="B133" s="26"/>
      <c r="C133" s="29"/>
      <c r="D133" s="28"/>
      <c r="E133" s="28"/>
      <c r="F133" s="28"/>
      <c r="G133" s="28"/>
      <c r="H133" s="26"/>
      <c r="J133" s="31"/>
      <c r="K133" s="32"/>
      <c r="L133" s="31"/>
      <c r="M133" s="26"/>
      <c r="P133" s="26"/>
      <c r="Q133" s="29"/>
      <c r="R133" s="30"/>
      <c r="S133" s="26"/>
      <c r="T133" s="26"/>
      <c r="U133" s="26"/>
    </row>
    <row r="134" spans="1:21" x14ac:dyDescent="0.25">
      <c r="A134" s="26"/>
      <c r="B134" s="26"/>
      <c r="C134" s="29"/>
      <c r="D134" s="28"/>
      <c r="E134" s="28"/>
      <c r="F134" s="28"/>
      <c r="G134" s="28"/>
      <c r="H134" s="26"/>
      <c r="J134" s="31"/>
      <c r="K134" s="32"/>
      <c r="L134" s="31"/>
      <c r="M134" s="26"/>
      <c r="P134" s="26"/>
      <c r="Q134" s="29"/>
      <c r="R134" s="30"/>
      <c r="S134" s="26"/>
      <c r="T134" s="26"/>
      <c r="U134" s="26"/>
    </row>
    <row r="135" spans="1:21" x14ac:dyDescent="0.25">
      <c r="A135" s="26"/>
      <c r="B135" s="26"/>
      <c r="C135" s="29"/>
      <c r="D135" s="28"/>
      <c r="E135" s="28"/>
      <c r="F135" s="28"/>
      <c r="G135" s="28"/>
      <c r="H135" s="26"/>
      <c r="M135" s="26"/>
      <c r="P135" s="26"/>
      <c r="Q135" s="29"/>
      <c r="R135" s="30"/>
      <c r="S135" s="26"/>
      <c r="T135" s="26"/>
      <c r="U135" s="26"/>
    </row>
    <row r="136" spans="1:21" x14ac:dyDescent="0.25">
      <c r="A136" s="26"/>
      <c r="B136" s="26"/>
      <c r="C136" s="29"/>
      <c r="D136" s="28"/>
      <c r="E136" s="28"/>
      <c r="F136" s="28"/>
      <c r="G136" s="28"/>
      <c r="H136" s="26"/>
      <c r="M136" s="26"/>
      <c r="P136" s="26"/>
      <c r="Q136" s="29"/>
      <c r="R136" s="30"/>
      <c r="S136" s="26"/>
      <c r="T136" s="26"/>
      <c r="U136" s="26"/>
    </row>
    <row r="137" spans="1:21" x14ac:dyDescent="0.25">
      <c r="A137" s="26"/>
      <c r="B137" s="26"/>
      <c r="C137" s="29"/>
      <c r="D137" s="28"/>
      <c r="E137" s="28"/>
      <c r="F137" s="28"/>
      <c r="G137" s="28"/>
      <c r="H137" s="26"/>
      <c r="M137" s="26"/>
      <c r="P137" s="26"/>
      <c r="Q137" s="29"/>
      <c r="R137" s="30"/>
      <c r="S137" s="26"/>
      <c r="T137" s="26"/>
      <c r="U137" s="26"/>
    </row>
    <row r="138" spans="1:21" x14ac:dyDescent="0.25">
      <c r="A138" s="26"/>
      <c r="B138" s="26"/>
      <c r="C138" s="29"/>
      <c r="D138" s="28"/>
      <c r="E138" s="28"/>
      <c r="F138" s="28"/>
      <c r="G138" s="28"/>
      <c r="H138" s="26"/>
      <c r="M138" s="26"/>
      <c r="P138" s="26"/>
      <c r="Q138" s="29"/>
      <c r="R138" s="30"/>
      <c r="S138" s="26"/>
      <c r="T138" s="26"/>
      <c r="U138" s="26"/>
    </row>
    <row r="139" spans="1:21" x14ac:dyDescent="0.25">
      <c r="A139" s="26"/>
      <c r="B139" s="26"/>
      <c r="C139" s="29"/>
      <c r="D139" s="28"/>
      <c r="E139" s="28"/>
      <c r="F139" s="28"/>
      <c r="G139" s="28"/>
      <c r="H139" s="26"/>
      <c r="M139" s="26"/>
      <c r="P139" s="26"/>
      <c r="Q139" s="29"/>
      <c r="R139" s="30"/>
      <c r="S139" s="26"/>
      <c r="T139" s="26"/>
      <c r="U139" s="26"/>
    </row>
    <row r="140" spans="1:21" x14ac:dyDescent="0.25">
      <c r="A140" s="26"/>
      <c r="B140" s="26"/>
      <c r="C140" s="29"/>
      <c r="D140" s="28"/>
      <c r="E140" s="28"/>
      <c r="F140" s="28"/>
      <c r="G140" s="28"/>
      <c r="H140" s="26"/>
      <c r="M140" s="26"/>
      <c r="P140" s="26"/>
      <c r="Q140" s="29"/>
      <c r="R140" s="30"/>
      <c r="S140" s="26"/>
      <c r="T140" s="26"/>
      <c r="U140" s="26"/>
    </row>
    <row r="141" spans="1:21" x14ac:dyDescent="0.25">
      <c r="A141" s="26"/>
      <c r="B141" s="26"/>
      <c r="C141" s="29"/>
      <c r="D141" s="28"/>
      <c r="E141" s="28"/>
      <c r="F141" s="28"/>
      <c r="G141" s="28"/>
      <c r="H141" s="26"/>
      <c r="M141" s="26"/>
      <c r="P141" s="26"/>
      <c r="Q141" s="29"/>
      <c r="R141" s="30"/>
      <c r="S141" s="26"/>
      <c r="T141" s="26"/>
      <c r="U141" s="26"/>
    </row>
    <row r="142" spans="1:21" x14ac:dyDescent="0.25">
      <c r="A142" s="26"/>
      <c r="B142" s="26"/>
      <c r="C142" s="29"/>
      <c r="D142" s="28"/>
      <c r="E142" s="28"/>
      <c r="F142" s="28"/>
      <c r="G142" s="28"/>
      <c r="H142" s="26"/>
    </row>
  </sheetData>
  <sheetProtection algorithmName="SHA-512" hashValue="8LsBcHWsVYAMQB+AcUUy28fnOMylgl+gwlqbU7zw3iH7GVu1P3Jq7TFg4hRR6RFozFJD2L9gJSUDaPaSoG55sA==" saltValue="ycv0CgQ76qFhynaHoVHKtA==" spinCount="100000" sheet="1" objects="1" scenarios="1" formatColumns="0" formatRows="0" insertRows="0" sort="0"/>
  <mergeCells count="7">
    <mergeCell ref="D55:E55"/>
    <mergeCell ref="C3:H3"/>
    <mergeCell ref="C4:H4"/>
    <mergeCell ref="D8:E8"/>
    <mergeCell ref="D7:E7"/>
    <mergeCell ref="D6:H6"/>
    <mergeCell ref="C5:H5"/>
  </mergeCells>
  <conditionalFormatting sqref="H9:H39">
    <cfRule type="cellIs" dxfId="2" priority="1" operator="equal">
      <formula>""</formula>
    </cfRule>
    <cfRule type="expression" dxfId="1" priority="2">
      <formula>Q9&gt;$R$3</formula>
    </cfRule>
  </conditionalFormatting>
  <pageMargins left="0.11811023622047245" right="0.11811023622047245" top="0.74803149606299213" bottom="0.74803149606299213" header="0.31496062992125984" footer="0.31496062992125984"/>
  <pageSetup paperSize="9" scale="64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greaterThan" id="{A201605B-3B20-4E08-B012-73B63D21C14F}">
            <xm:f>הגדרות!$E$9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H44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39FAFFD-0E37-45CA-875B-1268B1F17E1F}">
          <x14:formula1>
            <xm:f>הגדרות!$T$4:$T$15</xm:f>
          </x14:formula1>
          <xm:sqref>D1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F0C87-7419-4C4C-848D-162EA689301A}">
  <sheetPr>
    <tabColor theme="1" tint="0.34998626667073579"/>
  </sheetPr>
  <dimension ref="C1:U115"/>
  <sheetViews>
    <sheetView showGridLines="0" showRowColHeaders="0" rightToLeft="1" tabSelected="1" zoomScaleNormal="100" workbookViewId="0">
      <selection activeCell="E7" sqref="E7"/>
    </sheetView>
  </sheetViews>
  <sheetFormatPr defaultRowHeight="14.25" x14ac:dyDescent="0.2"/>
  <cols>
    <col min="1" max="1" width="23.375" customWidth="1"/>
    <col min="2" max="2" width="14.5" customWidth="1"/>
    <col min="3" max="3" width="3.25" style="2" customWidth="1"/>
    <col min="4" max="4" width="30.375" customWidth="1"/>
    <col min="5" max="5" width="15.625" customWidth="1"/>
    <col min="6" max="6" width="21.125" customWidth="1"/>
    <col min="7" max="7" width="3.5" customWidth="1"/>
    <col min="8" max="8" width="9.875" customWidth="1"/>
    <col min="9" max="9" width="13.125" customWidth="1"/>
    <col min="13" max="13" width="17.875" customWidth="1"/>
    <col min="16" max="21" width="9" hidden="1" customWidth="1"/>
  </cols>
  <sheetData>
    <row r="1" spans="3:21" ht="24.75" customHeight="1" x14ac:dyDescent="0.2">
      <c r="D1" s="2"/>
    </row>
    <row r="2" spans="3:21" ht="27" customHeight="1" x14ac:dyDescent="0.2">
      <c r="C2" s="105" t="s">
        <v>10</v>
      </c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</row>
    <row r="4" spans="3:21" s="15" customFormat="1" ht="29.25" x14ac:dyDescent="0.25">
      <c r="E4"/>
      <c r="F4"/>
      <c r="G4" s="16"/>
      <c r="I4" s="16"/>
      <c r="P4" s="15" t="s">
        <v>54</v>
      </c>
      <c r="S4">
        <v>1</v>
      </c>
      <c r="T4" t="s">
        <v>50</v>
      </c>
      <c r="U4" t="str">
        <f t="shared" ref="U4:U15" si="0">_xlfn.TRANSLATE(T4,"he",$Q$5)</f>
        <v>January</v>
      </c>
    </row>
    <row r="5" spans="3:21" ht="15.75" customHeight="1" x14ac:dyDescent="0.2">
      <c r="I5" s="13"/>
      <c r="P5" t="str">
        <f>E10</f>
        <v>אנגלית</v>
      </c>
      <c r="Q5" t="str">
        <f>VLOOKUP(P5,P9:Q19,2,0)</f>
        <v>en</v>
      </c>
      <c r="S5">
        <v>2</v>
      </c>
      <c r="T5" t="s">
        <v>49</v>
      </c>
      <c r="U5" t="str">
        <f t="shared" si="0"/>
        <v>February</v>
      </c>
    </row>
    <row r="6" spans="3:21" ht="15.75" customHeight="1" x14ac:dyDescent="0.2">
      <c r="I6" s="8"/>
      <c r="S6">
        <v>3</v>
      </c>
      <c r="T6" t="s">
        <v>46</v>
      </c>
      <c r="U6" t="str">
        <f t="shared" si="0"/>
        <v>March</v>
      </c>
    </row>
    <row r="7" spans="3:21" ht="15.75" customHeight="1" x14ac:dyDescent="0.2">
      <c r="D7" s="80" t="s">
        <v>57</v>
      </c>
      <c r="E7" s="100">
        <v>2025</v>
      </c>
      <c r="I7" s="8"/>
      <c r="P7" t="s">
        <v>52</v>
      </c>
      <c r="Q7" t="s">
        <v>51</v>
      </c>
      <c r="S7">
        <v>4</v>
      </c>
      <c r="T7" t="s">
        <v>43</v>
      </c>
      <c r="U7" t="str">
        <f t="shared" si="0"/>
        <v>April</v>
      </c>
    </row>
    <row r="8" spans="3:21" ht="15.75" customHeight="1" x14ac:dyDescent="0.2">
      <c r="D8" s="80" t="s">
        <v>56</v>
      </c>
      <c r="E8" s="100">
        <v>8</v>
      </c>
      <c r="I8" s="8"/>
      <c r="S8">
        <v>5</v>
      </c>
      <c r="T8" t="s">
        <v>40</v>
      </c>
      <c r="U8" t="str">
        <f t="shared" si="0"/>
        <v>May</v>
      </c>
    </row>
    <row r="9" spans="3:21" ht="15.75" customHeight="1" x14ac:dyDescent="0.2">
      <c r="D9" s="80" t="s">
        <v>55</v>
      </c>
      <c r="E9" s="100">
        <v>182</v>
      </c>
      <c r="I9" s="8"/>
      <c r="P9" t="s">
        <v>48</v>
      </c>
      <c r="Q9" t="s">
        <v>47</v>
      </c>
      <c r="S9">
        <v>6</v>
      </c>
      <c r="T9" t="s">
        <v>37</v>
      </c>
      <c r="U9" t="str">
        <f t="shared" si="0"/>
        <v>June</v>
      </c>
    </row>
    <row r="10" spans="3:21" ht="15.75" customHeight="1" x14ac:dyDescent="0.2">
      <c r="D10" s="80" t="s">
        <v>53</v>
      </c>
      <c r="E10" s="101" t="s">
        <v>48</v>
      </c>
      <c r="I10" s="8"/>
      <c r="P10" t="s">
        <v>45</v>
      </c>
      <c r="Q10" t="s">
        <v>44</v>
      </c>
      <c r="S10">
        <v>7</v>
      </c>
      <c r="T10" t="s">
        <v>34</v>
      </c>
      <c r="U10" s="3" t="str">
        <f t="shared" si="0"/>
        <v>July</v>
      </c>
    </row>
    <row r="11" spans="3:21" ht="15.75" customHeight="1" x14ac:dyDescent="0.2">
      <c r="D11" s="65"/>
      <c r="E11" s="1"/>
      <c r="I11" s="8"/>
      <c r="P11" t="s">
        <v>42</v>
      </c>
      <c r="Q11" t="s">
        <v>41</v>
      </c>
      <c r="S11">
        <v>8</v>
      </c>
      <c r="T11" t="s">
        <v>33</v>
      </c>
      <c r="U11" t="str">
        <f t="shared" si="0"/>
        <v>August</v>
      </c>
    </row>
    <row r="12" spans="3:21" ht="15.75" customHeight="1" x14ac:dyDescent="0.2">
      <c r="I12" s="8"/>
      <c r="P12" t="s">
        <v>39</v>
      </c>
      <c r="Q12" t="s">
        <v>38</v>
      </c>
      <c r="S12">
        <v>9</v>
      </c>
      <c r="T12" t="s">
        <v>30</v>
      </c>
      <c r="U12" t="str">
        <f t="shared" si="0"/>
        <v>September</v>
      </c>
    </row>
    <row r="13" spans="3:21" ht="15.75" customHeight="1" x14ac:dyDescent="0.25">
      <c r="C13" s="9"/>
      <c r="D13" s="102" t="s">
        <v>76</v>
      </c>
      <c r="I13" s="8"/>
      <c r="P13" t="s">
        <v>36</v>
      </c>
      <c r="Q13" t="s">
        <v>35</v>
      </c>
      <c r="S13">
        <v>10</v>
      </c>
      <c r="T13" t="s">
        <v>27</v>
      </c>
      <c r="U13" t="str">
        <f t="shared" si="0"/>
        <v>October</v>
      </c>
    </row>
    <row r="14" spans="3:21" x14ac:dyDescent="0.2">
      <c r="C14" s="4"/>
      <c r="D14" s="7"/>
      <c r="E14" s="7"/>
      <c r="F14" s="7"/>
      <c r="N14" s="3"/>
      <c r="O14" s="3"/>
      <c r="P14" t="s">
        <v>32</v>
      </c>
      <c r="Q14" t="s">
        <v>31</v>
      </c>
      <c r="S14">
        <v>11</v>
      </c>
      <c r="T14" t="s">
        <v>24</v>
      </c>
      <c r="U14" t="str">
        <f t="shared" si="0"/>
        <v>November</v>
      </c>
    </row>
    <row r="15" spans="3:21" x14ac:dyDescent="0.2">
      <c r="P15" t="s">
        <v>32</v>
      </c>
      <c r="Q15" t="s">
        <v>31</v>
      </c>
      <c r="S15">
        <v>12</v>
      </c>
      <c r="T15" t="s">
        <v>21</v>
      </c>
      <c r="U15" t="str">
        <f t="shared" si="0"/>
        <v>December</v>
      </c>
    </row>
    <row r="16" spans="3:21" ht="20.25" customHeight="1" x14ac:dyDescent="0.2">
      <c r="P16" t="s">
        <v>29</v>
      </c>
      <c r="Q16" t="s">
        <v>28</v>
      </c>
    </row>
    <row r="17" spans="3:20" ht="15" x14ac:dyDescent="0.25">
      <c r="C17" s="6"/>
      <c r="P17" t="s">
        <v>26</v>
      </c>
      <c r="Q17" t="s">
        <v>25</v>
      </c>
    </row>
    <row r="18" spans="3:20" x14ac:dyDescent="0.2">
      <c r="P18" t="s">
        <v>23</v>
      </c>
      <c r="Q18" t="s">
        <v>22</v>
      </c>
      <c r="S18" t="str">
        <f t="shared" ref="S18:S25" si="1">_xlfn.TRANSLATE(T18,"he",$Q$5)</f>
        <v>day</v>
      </c>
      <c r="T18" t="s">
        <v>18</v>
      </c>
    </row>
    <row r="19" spans="3:20" ht="21.75" x14ac:dyDescent="0.3">
      <c r="C19" s="1"/>
      <c r="E19" s="5"/>
      <c r="P19" t="s">
        <v>20</v>
      </c>
      <c r="Q19" t="s">
        <v>19</v>
      </c>
      <c r="S19" t="str">
        <f t="shared" si="1"/>
        <v>Sunday</v>
      </c>
      <c r="T19" t="s">
        <v>17</v>
      </c>
    </row>
    <row r="20" spans="3:20" x14ac:dyDescent="0.2">
      <c r="S20" t="str">
        <f t="shared" si="1"/>
        <v>Monday</v>
      </c>
      <c r="T20" t="s">
        <v>16</v>
      </c>
    </row>
    <row r="21" spans="3:20" x14ac:dyDescent="0.2">
      <c r="S21" t="str">
        <f t="shared" si="1"/>
        <v>Tuesday</v>
      </c>
      <c r="T21" t="s">
        <v>15</v>
      </c>
    </row>
    <row r="22" spans="3:20" x14ac:dyDescent="0.2">
      <c r="P22" t="s">
        <v>69</v>
      </c>
      <c r="Q22" cm="1">
        <f t="array" aca="1" ref="Q22:Q26" ca="1">_xlfn.SEQUENCE(5,1,YEAR(TODAY()))</f>
        <v>2025</v>
      </c>
      <c r="S22" t="str">
        <f t="shared" si="1"/>
        <v>Wednesday</v>
      </c>
      <c r="T22" t="s">
        <v>14</v>
      </c>
    </row>
    <row r="23" spans="3:20" x14ac:dyDescent="0.2">
      <c r="C23" s="4"/>
      <c r="Q23">
        <f ca="1"/>
        <v>2026</v>
      </c>
      <c r="S23" t="str">
        <f t="shared" si="1"/>
        <v>Thursday</v>
      </c>
      <c r="T23" t="s">
        <v>13</v>
      </c>
    </row>
    <row r="24" spans="3:20" x14ac:dyDescent="0.2">
      <c r="C24" s="1"/>
      <c r="Q24">
        <f ca="1"/>
        <v>2027</v>
      </c>
      <c r="S24" t="str">
        <f t="shared" si="1"/>
        <v>Friday</v>
      </c>
      <c r="T24" t="s">
        <v>12</v>
      </c>
    </row>
    <row r="25" spans="3:20" x14ac:dyDescent="0.2">
      <c r="C25" s="1"/>
      <c r="Q25">
        <f ca="1"/>
        <v>2028</v>
      </c>
      <c r="S25" t="str">
        <f t="shared" si="1"/>
        <v>Saturday</v>
      </c>
      <c r="T25" t="s">
        <v>11</v>
      </c>
    </row>
    <row r="26" spans="3:20" x14ac:dyDescent="0.2">
      <c r="C26" s="1"/>
      <c r="Q26">
        <f ca="1"/>
        <v>2029</v>
      </c>
    </row>
    <row r="28" spans="3:20" x14ac:dyDescent="0.2">
      <c r="C28" s="1"/>
    </row>
    <row r="29" spans="3:20" x14ac:dyDescent="0.2">
      <c r="C29" s="1"/>
    </row>
    <row r="30" spans="3:20" x14ac:dyDescent="0.2">
      <c r="C30" s="1"/>
    </row>
    <row r="41" spans="7:9" customFormat="1" x14ac:dyDescent="0.2">
      <c r="G41" s="3"/>
      <c r="H41" s="3"/>
      <c r="I41" s="3"/>
    </row>
    <row r="42" spans="7:9" customFormat="1" x14ac:dyDescent="0.2">
      <c r="G42" s="3"/>
      <c r="H42" s="3"/>
      <c r="I42" s="3"/>
    </row>
    <row r="43" spans="7:9" customFormat="1" x14ac:dyDescent="0.2">
      <c r="G43" s="3"/>
      <c r="H43" s="3"/>
      <c r="I43" s="3"/>
    </row>
    <row r="44" spans="7:9" customFormat="1" x14ac:dyDescent="0.2">
      <c r="G44" s="3"/>
      <c r="H44" s="3"/>
      <c r="I44" s="3"/>
    </row>
    <row r="45" spans="7:9" customFormat="1" x14ac:dyDescent="0.2">
      <c r="G45" s="3"/>
      <c r="H45" s="3"/>
      <c r="I45" s="3"/>
    </row>
    <row r="46" spans="7:9" customFormat="1" x14ac:dyDescent="0.2">
      <c r="G46" s="3"/>
      <c r="H46" s="3"/>
      <c r="I46" s="3"/>
    </row>
    <row r="47" spans="7:9" customFormat="1" x14ac:dyDescent="0.2">
      <c r="G47" s="3"/>
      <c r="H47" s="3"/>
      <c r="I47" s="3"/>
    </row>
    <row r="48" spans="7:9" customFormat="1" x14ac:dyDescent="0.2">
      <c r="G48" s="3"/>
      <c r="H48" s="3"/>
      <c r="I48" s="3"/>
    </row>
    <row r="49" spans="7:9" customFormat="1" x14ac:dyDescent="0.2">
      <c r="G49" s="3"/>
      <c r="H49" s="3"/>
      <c r="I49" s="3"/>
    </row>
    <row r="50" spans="7:9" customFormat="1" x14ac:dyDescent="0.2">
      <c r="G50" s="3"/>
      <c r="H50" s="3"/>
      <c r="I50" s="3"/>
    </row>
    <row r="51" spans="7:9" customFormat="1" x14ac:dyDescent="0.2">
      <c r="G51" s="3"/>
      <c r="H51" s="3"/>
      <c r="I51" s="3"/>
    </row>
    <row r="52" spans="7:9" customFormat="1" x14ac:dyDescent="0.2">
      <c r="G52" s="3"/>
      <c r="H52" s="3"/>
      <c r="I52" s="3"/>
    </row>
    <row r="53" spans="7:9" customFormat="1" x14ac:dyDescent="0.2">
      <c r="G53" s="3"/>
      <c r="H53" s="3"/>
      <c r="I53" s="3"/>
    </row>
    <row r="54" spans="7:9" customFormat="1" x14ac:dyDescent="0.2">
      <c r="G54" s="3"/>
      <c r="H54" s="3"/>
      <c r="I54" s="3"/>
    </row>
    <row r="55" spans="7:9" customFormat="1" x14ac:dyDescent="0.2">
      <c r="G55" s="3"/>
      <c r="H55" s="3"/>
      <c r="I55" s="3"/>
    </row>
    <row r="56" spans="7:9" customFormat="1" x14ac:dyDescent="0.2">
      <c r="G56" s="3"/>
      <c r="H56" s="3"/>
      <c r="I56" s="3"/>
    </row>
    <row r="57" spans="7:9" customFormat="1" x14ac:dyDescent="0.2">
      <c r="G57" s="3"/>
      <c r="H57" s="3"/>
      <c r="I57" s="3"/>
    </row>
    <row r="58" spans="7:9" customFormat="1" x14ac:dyDescent="0.2">
      <c r="G58" s="3"/>
      <c r="H58" s="3"/>
      <c r="I58" s="3"/>
    </row>
    <row r="59" spans="7:9" customFormat="1" x14ac:dyDescent="0.2">
      <c r="G59" s="3"/>
      <c r="H59" s="3"/>
      <c r="I59" s="3"/>
    </row>
    <row r="60" spans="7:9" customFormat="1" x14ac:dyDescent="0.2">
      <c r="G60" s="3"/>
      <c r="H60" s="3"/>
      <c r="I60" s="3"/>
    </row>
    <row r="61" spans="7:9" customFormat="1" x14ac:dyDescent="0.2">
      <c r="G61" s="3"/>
      <c r="H61" s="3"/>
      <c r="I61" s="3"/>
    </row>
    <row r="62" spans="7:9" customFormat="1" x14ac:dyDescent="0.2">
      <c r="G62" s="3"/>
      <c r="H62" s="3"/>
      <c r="I62" s="3"/>
    </row>
    <row r="63" spans="7:9" customFormat="1" x14ac:dyDescent="0.2">
      <c r="G63" s="3"/>
      <c r="H63" s="3"/>
      <c r="I63" s="3"/>
    </row>
    <row r="64" spans="7:9" customFormat="1" x14ac:dyDescent="0.2">
      <c r="G64" s="3"/>
      <c r="H64" s="3"/>
      <c r="I64" s="3"/>
    </row>
    <row r="65" spans="7:9" customFormat="1" x14ac:dyDescent="0.2">
      <c r="G65" s="3"/>
      <c r="H65" s="3"/>
      <c r="I65" s="3"/>
    </row>
    <row r="66" spans="7:9" customFormat="1" x14ac:dyDescent="0.2">
      <c r="G66" s="3"/>
      <c r="H66" s="3"/>
      <c r="I66" s="3"/>
    </row>
    <row r="67" spans="7:9" customFormat="1" x14ac:dyDescent="0.2">
      <c r="G67" s="3"/>
      <c r="H67" s="3"/>
      <c r="I67" s="3"/>
    </row>
    <row r="68" spans="7:9" customFormat="1" x14ac:dyDescent="0.2">
      <c r="G68" s="3"/>
      <c r="H68" s="3"/>
      <c r="I68" s="3"/>
    </row>
    <row r="69" spans="7:9" customFormat="1" x14ac:dyDescent="0.2">
      <c r="G69" s="3"/>
      <c r="H69" s="3"/>
      <c r="I69" s="3"/>
    </row>
    <row r="70" spans="7:9" customFormat="1" x14ac:dyDescent="0.2">
      <c r="G70" s="3"/>
      <c r="H70" s="3"/>
      <c r="I70" s="3"/>
    </row>
    <row r="71" spans="7:9" customFormat="1" x14ac:dyDescent="0.2">
      <c r="G71" s="3"/>
      <c r="H71" s="3"/>
      <c r="I71" s="3"/>
    </row>
    <row r="72" spans="7:9" customFormat="1" x14ac:dyDescent="0.2">
      <c r="G72" s="3"/>
      <c r="H72" s="3"/>
      <c r="I72" s="3"/>
    </row>
    <row r="73" spans="7:9" customFormat="1" x14ac:dyDescent="0.2">
      <c r="G73" s="3"/>
      <c r="H73" s="3"/>
      <c r="I73" s="3"/>
    </row>
    <row r="74" spans="7:9" customFormat="1" x14ac:dyDescent="0.2">
      <c r="G74" s="3"/>
      <c r="H74" s="3"/>
      <c r="I74" s="3"/>
    </row>
    <row r="75" spans="7:9" customFormat="1" x14ac:dyDescent="0.2">
      <c r="G75" s="3"/>
      <c r="H75" s="3"/>
      <c r="I75" s="3"/>
    </row>
    <row r="76" spans="7:9" customFormat="1" x14ac:dyDescent="0.2">
      <c r="G76" s="3"/>
      <c r="H76" s="3"/>
      <c r="I76" s="3"/>
    </row>
    <row r="77" spans="7:9" customFormat="1" x14ac:dyDescent="0.2">
      <c r="G77" s="3"/>
      <c r="H77" s="3"/>
      <c r="I77" s="3"/>
    </row>
    <row r="78" spans="7:9" customFormat="1" x14ac:dyDescent="0.2">
      <c r="G78" s="3"/>
      <c r="H78" s="3"/>
      <c r="I78" s="3"/>
    </row>
    <row r="79" spans="7:9" customFormat="1" x14ac:dyDescent="0.2">
      <c r="G79" s="3"/>
    </row>
    <row r="80" spans="7:9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spans="3:3" x14ac:dyDescent="0.2">
      <c r="C113"/>
    </row>
    <row r="114" spans="3:3" x14ac:dyDescent="0.2">
      <c r="C114"/>
    </row>
    <row r="115" spans="3:3" x14ac:dyDescent="0.2">
      <c r="C115"/>
    </row>
  </sheetData>
  <sheetProtection algorithmName="SHA-512" hashValue="8nQf3YQrKhlK9/9fAS9ZauPHfA5kvuehmCydO2VgG3qSnWOyWy6hmkLp4ePhsgTe4p3ZlotQaERqFFXrN1TP5g==" saltValue="xaKproJTStsrjqGfoYPLcQ==" spinCount="100000" sheet="1" objects="1" scenarios="1"/>
  <mergeCells count="1">
    <mergeCell ref="C2:O2"/>
  </mergeCells>
  <dataValidations count="2">
    <dataValidation type="list" allowBlank="1" showInputMessage="1" showErrorMessage="1" sqref="E10" xr:uid="{36F120D1-F5AA-4474-BEAF-2825D0C80F06}">
      <formula1>$P$9:$P$19</formula1>
    </dataValidation>
    <dataValidation type="list" allowBlank="1" showInputMessage="1" showErrorMessage="1" sqref="E7" xr:uid="{3DC51B40-F5FD-4062-87D0-5DBEFF8F583B}">
      <formula1>$Q$22:$Q$26</formula1>
    </dataValidation>
  </dataValidations>
  <pageMargins left="0.7" right="0.7" top="0.75" bottom="0.75" header="0.3" footer="0.3"/>
  <pageSetup paperSize="9" scale="64" orientation="portrait" r:id="rId1"/>
  <colBreaks count="1" manualBreakCount="1">
    <brk id="7" max="1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F3599-675F-45E8-80F3-C19AA5FBB2B9}">
  <sheetPr>
    <tabColor theme="8"/>
  </sheetPr>
  <dimension ref="C1:U115"/>
  <sheetViews>
    <sheetView showGridLines="0" showRowColHeaders="0" rightToLeft="1" zoomScaleNormal="100" workbookViewId="0">
      <selection activeCell="C1" sqref="C1"/>
    </sheetView>
  </sheetViews>
  <sheetFormatPr defaultRowHeight="14.25" x14ac:dyDescent="0.2"/>
  <cols>
    <col min="1" max="1" width="23.375" customWidth="1"/>
    <col min="2" max="2" width="14.5" customWidth="1"/>
    <col min="3" max="3" width="3.25" style="2" customWidth="1"/>
    <col min="4" max="4" width="30.375" customWidth="1"/>
    <col min="5" max="5" width="15.625" customWidth="1"/>
    <col min="6" max="6" width="21.125" customWidth="1"/>
    <col min="7" max="7" width="3.5" customWidth="1"/>
    <col min="8" max="8" width="9.875" customWidth="1"/>
    <col min="9" max="9" width="13.125" customWidth="1"/>
    <col min="13" max="13" width="17.875" customWidth="1"/>
    <col min="16" max="21" width="0" hidden="1" customWidth="1"/>
  </cols>
  <sheetData>
    <row r="1" spans="3:21" ht="24.75" customHeight="1" x14ac:dyDescent="0.2">
      <c r="D1" s="2"/>
    </row>
    <row r="2" spans="3:21" ht="27" customHeight="1" x14ac:dyDescent="0.2">
      <c r="C2" s="105" t="s">
        <v>10</v>
      </c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</row>
    <row r="4" spans="3:21" s="15" customFormat="1" ht="29.25" x14ac:dyDescent="0.25">
      <c r="E4"/>
      <c r="F4"/>
      <c r="G4" s="16"/>
      <c r="I4" s="16"/>
      <c r="P4" s="15" t="s">
        <v>54</v>
      </c>
      <c r="S4">
        <v>1</v>
      </c>
      <c r="T4" t="s">
        <v>50</v>
      </c>
      <c r="U4" t="e">
        <f t="shared" ref="U4:U15" si="0">_xlfn.TRANSLATE(T4,"he",$Q$5)</f>
        <v>#N/A</v>
      </c>
    </row>
    <row r="5" spans="3:21" ht="15.75" customHeight="1" x14ac:dyDescent="0.2">
      <c r="C5" s="14" t="s">
        <v>9</v>
      </c>
      <c r="I5" s="13"/>
      <c r="P5">
        <f>E10</f>
        <v>0</v>
      </c>
      <c r="Q5" t="e">
        <f>VLOOKUP(P5,P9:Q19,2,0)</f>
        <v>#N/A</v>
      </c>
      <c r="S5">
        <v>2</v>
      </c>
      <c r="T5" t="s">
        <v>49</v>
      </c>
      <c r="U5" t="e">
        <f t="shared" si="0"/>
        <v>#N/A</v>
      </c>
    </row>
    <row r="6" spans="3:21" ht="15.75" customHeight="1" x14ac:dyDescent="0.2">
      <c r="C6" s="1"/>
      <c r="I6" s="8"/>
      <c r="S6">
        <v>3</v>
      </c>
      <c r="T6" t="s">
        <v>46</v>
      </c>
      <c r="U6" t="e">
        <f t="shared" si="0"/>
        <v>#N/A</v>
      </c>
    </row>
    <row r="7" spans="3:21" ht="15.75" customHeight="1" x14ac:dyDescent="0.25">
      <c r="C7" s="12" t="s">
        <v>8</v>
      </c>
      <c r="D7" s="11"/>
      <c r="E7" s="11"/>
      <c r="F7" s="11"/>
      <c r="I7" s="8"/>
      <c r="P7" t="s">
        <v>52</v>
      </c>
      <c r="Q7" t="s">
        <v>51</v>
      </c>
      <c r="S7">
        <v>4</v>
      </c>
      <c r="T7" t="s">
        <v>43</v>
      </c>
      <c r="U7" t="e">
        <f t="shared" si="0"/>
        <v>#N/A</v>
      </c>
    </row>
    <row r="8" spans="3:21" ht="15.75" customHeight="1" x14ac:dyDescent="0.2">
      <c r="C8" s="1"/>
      <c r="I8" s="8"/>
      <c r="S8">
        <v>5</v>
      </c>
      <c r="T8" t="s">
        <v>40</v>
      </c>
      <c r="U8" t="e">
        <f t="shared" si="0"/>
        <v>#N/A</v>
      </c>
    </row>
    <row r="9" spans="3:21" ht="15.75" customHeight="1" x14ac:dyDescent="0.2">
      <c r="C9" s="10" t="s">
        <v>7</v>
      </c>
      <c r="D9" s="7"/>
      <c r="E9" s="7"/>
      <c r="F9" s="7"/>
      <c r="I9" s="8"/>
      <c r="P9" t="s">
        <v>48</v>
      </c>
      <c r="Q9" t="s">
        <v>47</v>
      </c>
      <c r="S9">
        <v>6</v>
      </c>
      <c r="T9" t="s">
        <v>37</v>
      </c>
      <c r="U9" t="e">
        <f t="shared" si="0"/>
        <v>#N/A</v>
      </c>
    </row>
    <row r="10" spans="3:21" ht="15.75" customHeight="1" x14ac:dyDescent="0.2">
      <c r="C10" s="10" t="s">
        <v>6</v>
      </c>
      <c r="D10" s="7"/>
      <c r="E10" s="7"/>
      <c r="F10" s="7"/>
      <c r="I10" s="8"/>
      <c r="P10" t="s">
        <v>45</v>
      </c>
      <c r="Q10" t="s">
        <v>44</v>
      </c>
      <c r="S10">
        <v>7</v>
      </c>
      <c r="T10" t="s">
        <v>34</v>
      </c>
      <c r="U10" s="3" t="e">
        <f t="shared" si="0"/>
        <v>#N/A</v>
      </c>
    </row>
    <row r="11" spans="3:21" ht="15.75" customHeight="1" x14ac:dyDescent="0.2">
      <c r="C11" s="10" t="s">
        <v>5</v>
      </c>
      <c r="D11" s="7"/>
      <c r="E11" s="7"/>
      <c r="F11" s="7"/>
      <c r="I11" s="8"/>
      <c r="P11" t="s">
        <v>42</v>
      </c>
      <c r="Q11" t="s">
        <v>41</v>
      </c>
      <c r="S11">
        <v>8</v>
      </c>
      <c r="T11" t="s">
        <v>33</v>
      </c>
      <c r="U11" t="e">
        <f t="shared" si="0"/>
        <v>#N/A</v>
      </c>
    </row>
    <row r="12" spans="3:21" ht="15.75" customHeight="1" x14ac:dyDescent="0.2">
      <c r="I12" s="8"/>
      <c r="P12" t="s">
        <v>39</v>
      </c>
      <c r="Q12" t="s">
        <v>38</v>
      </c>
      <c r="S12">
        <v>9</v>
      </c>
      <c r="T12" t="s">
        <v>30</v>
      </c>
      <c r="U12" t="e">
        <f t="shared" si="0"/>
        <v>#N/A</v>
      </c>
    </row>
    <row r="13" spans="3:21" ht="15.75" customHeight="1" x14ac:dyDescent="0.25">
      <c r="C13" s="9" t="s">
        <v>4</v>
      </c>
      <c r="I13" s="8"/>
      <c r="P13" t="s">
        <v>36</v>
      </c>
      <c r="Q13" t="s">
        <v>35</v>
      </c>
      <c r="S13">
        <v>10</v>
      </c>
      <c r="T13" t="s">
        <v>27</v>
      </c>
      <c r="U13" t="e">
        <f t="shared" si="0"/>
        <v>#N/A</v>
      </c>
    </row>
    <row r="14" spans="3:21" x14ac:dyDescent="0.2">
      <c r="C14" s="4"/>
      <c r="D14" s="7"/>
      <c r="E14" s="7"/>
      <c r="F14" s="7"/>
      <c r="N14" s="3"/>
      <c r="O14" s="3"/>
      <c r="P14" t="s">
        <v>32</v>
      </c>
      <c r="Q14" t="s">
        <v>31</v>
      </c>
      <c r="S14">
        <v>11</v>
      </c>
      <c r="T14" t="s">
        <v>24</v>
      </c>
      <c r="U14" t="e">
        <f t="shared" si="0"/>
        <v>#N/A</v>
      </c>
    </row>
    <row r="15" spans="3:21" x14ac:dyDescent="0.2">
      <c r="P15" t="s">
        <v>32</v>
      </c>
      <c r="Q15" t="s">
        <v>31</v>
      </c>
      <c r="S15">
        <v>12</v>
      </c>
      <c r="T15" t="s">
        <v>21</v>
      </c>
      <c r="U15" t="e">
        <f t="shared" si="0"/>
        <v>#N/A</v>
      </c>
    </row>
    <row r="16" spans="3:21" ht="20.25" customHeight="1" x14ac:dyDescent="0.2">
      <c r="P16" t="s">
        <v>29</v>
      </c>
      <c r="Q16" t="s">
        <v>28</v>
      </c>
    </row>
    <row r="17" spans="3:20" ht="15" x14ac:dyDescent="0.25">
      <c r="C17" s="6" t="s">
        <v>3</v>
      </c>
      <c r="P17" t="s">
        <v>26</v>
      </c>
      <c r="Q17" t="s">
        <v>25</v>
      </c>
    </row>
    <row r="18" spans="3:20" x14ac:dyDescent="0.2">
      <c r="P18" t="s">
        <v>23</v>
      </c>
      <c r="Q18" t="s">
        <v>22</v>
      </c>
      <c r="S18" t="e">
        <f t="shared" ref="S18:S25" si="1">_xlfn.TRANSLATE(T18,"he",$Q$5)</f>
        <v>#N/A</v>
      </c>
      <c r="T18" t="s">
        <v>18</v>
      </c>
    </row>
    <row r="19" spans="3:20" ht="21.75" x14ac:dyDescent="0.3">
      <c r="C19" s="5" t="s">
        <v>2</v>
      </c>
      <c r="P19" t="s">
        <v>20</v>
      </c>
      <c r="Q19" t="s">
        <v>19</v>
      </c>
      <c r="S19" t="e">
        <f t="shared" si="1"/>
        <v>#N/A</v>
      </c>
      <c r="T19" t="s">
        <v>17</v>
      </c>
    </row>
    <row r="20" spans="3:20" x14ac:dyDescent="0.2">
      <c r="S20" t="e">
        <f t="shared" si="1"/>
        <v>#N/A</v>
      </c>
      <c r="T20" t="s">
        <v>16</v>
      </c>
    </row>
    <row r="21" spans="3:20" x14ac:dyDescent="0.2">
      <c r="S21" t="e">
        <f t="shared" si="1"/>
        <v>#N/A</v>
      </c>
      <c r="T21" t="s">
        <v>15</v>
      </c>
    </row>
    <row r="22" spans="3:20" x14ac:dyDescent="0.2">
      <c r="P22" t="s">
        <v>69</v>
      </c>
      <c r="Q22" cm="1">
        <f t="array" aca="1" ref="Q22:Q26" ca="1">_xlfn.SEQUENCE(5,1,YEAR(TODAY()))</f>
        <v>2025</v>
      </c>
      <c r="S22" t="e">
        <f t="shared" si="1"/>
        <v>#N/A</v>
      </c>
      <c r="T22" t="s">
        <v>14</v>
      </c>
    </row>
    <row r="23" spans="3:20" x14ac:dyDescent="0.2">
      <c r="C23" s="4" t="s">
        <v>1</v>
      </c>
      <c r="Q23">
        <f ca="1"/>
        <v>2026</v>
      </c>
      <c r="S23" t="e">
        <f t="shared" si="1"/>
        <v>#N/A</v>
      </c>
      <c r="T23" t="s">
        <v>13</v>
      </c>
    </row>
    <row r="24" spans="3:20" x14ac:dyDescent="0.2">
      <c r="C24" s="1"/>
      <c r="Q24">
        <f ca="1"/>
        <v>2027</v>
      </c>
      <c r="S24" t="e">
        <f t="shared" si="1"/>
        <v>#N/A</v>
      </c>
      <c r="T24" t="s">
        <v>12</v>
      </c>
    </row>
    <row r="25" spans="3:20" x14ac:dyDescent="0.2">
      <c r="C25" s="1"/>
      <c r="Q25">
        <f ca="1"/>
        <v>2028</v>
      </c>
      <c r="S25" t="e">
        <f t="shared" si="1"/>
        <v>#N/A</v>
      </c>
      <c r="T25" t="s">
        <v>11</v>
      </c>
    </row>
    <row r="26" spans="3:20" x14ac:dyDescent="0.2">
      <c r="C26" s="1"/>
      <c r="Q26">
        <f ca="1"/>
        <v>2029</v>
      </c>
    </row>
    <row r="28" spans="3:20" x14ac:dyDescent="0.2">
      <c r="C28" s="1"/>
    </row>
    <row r="29" spans="3:20" x14ac:dyDescent="0.2">
      <c r="C29" s="1"/>
    </row>
    <row r="30" spans="3:20" x14ac:dyDescent="0.2">
      <c r="C30" s="1"/>
    </row>
    <row r="41" spans="7:9" customFormat="1" x14ac:dyDescent="0.2">
      <c r="G41" s="3"/>
      <c r="H41" s="3"/>
      <c r="I41" s="3"/>
    </row>
    <row r="42" spans="7:9" customFormat="1" x14ac:dyDescent="0.2">
      <c r="G42" s="3"/>
      <c r="H42" s="3"/>
      <c r="I42" s="3"/>
    </row>
    <row r="43" spans="7:9" customFormat="1" x14ac:dyDescent="0.2">
      <c r="G43" s="3"/>
      <c r="H43" s="3"/>
      <c r="I43" s="3"/>
    </row>
    <row r="44" spans="7:9" customFormat="1" x14ac:dyDescent="0.2">
      <c r="G44" s="3"/>
      <c r="H44" s="3"/>
      <c r="I44" s="3"/>
    </row>
    <row r="45" spans="7:9" customFormat="1" x14ac:dyDescent="0.2">
      <c r="G45" s="3"/>
      <c r="H45" s="3"/>
      <c r="I45" s="3"/>
    </row>
    <row r="46" spans="7:9" customFormat="1" x14ac:dyDescent="0.2">
      <c r="G46" s="3"/>
      <c r="H46" s="3"/>
      <c r="I46" s="3"/>
    </row>
    <row r="47" spans="7:9" customFormat="1" x14ac:dyDescent="0.2">
      <c r="G47" s="3"/>
      <c r="H47" s="3"/>
      <c r="I47" s="3"/>
    </row>
    <row r="48" spans="7:9" customFormat="1" x14ac:dyDescent="0.2">
      <c r="G48" s="3"/>
      <c r="H48" s="3"/>
      <c r="I48" s="3"/>
    </row>
    <row r="49" spans="7:9" customFormat="1" x14ac:dyDescent="0.2">
      <c r="G49" s="3"/>
      <c r="H49" s="3"/>
      <c r="I49" s="3"/>
    </row>
    <row r="50" spans="7:9" customFormat="1" x14ac:dyDescent="0.2">
      <c r="G50" s="3"/>
      <c r="H50" s="3"/>
      <c r="I50" s="3"/>
    </row>
    <row r="51" spans="7:9" customFormat="1" x14ac:dyDescent="0.2">
      <c r="G51" s="3"/>
      <c r="H51" s="3"/>
      <c r="I51" s="3"/>
    </row>
    <row r="52" spans="7:9" customFormat="1" x14ac:dyDescent="0.2">
      <c r="G52" s="3"/>
      <c r="H52" s="3"/>
      <c r="I52" s="3"/>
    </row>
    <row r="53" spans="7:9" customFormat="1" x14ac:dyDescent="0.2">
      <c r="G53" s="3"/>
      <c r="H53" s="3"/>
      <c r="I53" s="3"/>
    </row>
    <row r="54" spans="7:9" customFormat="1" x14ac:dyDescent="0.2">
      <c r="G54" s="3"/>
      <c r="H54" s="3"/>
      <c r="I54" s="3"/>
    </row>
    <row r="55" spans="7:9" customFormat="1" x14ac:dyDescent="0.2">
      <c r="G55" s="3"/>
      <c r="H55" s="3"/>
      <c r="I55" s="3"/>
    </row>
    <row r="56" spans="7:9" customFormat="1" x14ac:dyDescent="0.2">
      <c r="G56" s="3"/>
      <c r="H56" s="3"/>
      <c r="I56" s="3"/>
    </row>
    <row r="57" spans="7:9" customFormat="1" x14ac:dyDescent="0.2">
      <c r="G57" s="3"/>
      <c r="H57" s="3"/>
      <c r="I57" s="3"/>
    </row>
    <row r="58" spans="7:9" customFormat="1" x14ac:dyDescent="0.2">
      <c r="G58" s="3"/>
      <c r="H58" s="3"/>
      <c r="I58" s="3"/>
    </row>
    <row r="59" spans="7:9" customFormat="1" x14ac:dyDescent="0.2">
      <c r="G59" s="3"/>
      <c r="H59" s="3"/>
      <c r="I59" s="3"/>
    </row>
    <row r="60" spans="7:9" customFormat="1" x14ac:dyDescent="0.2">
      <c r="G60" s="3"/>
      <c r="H60" s="3"/>
      <c r="I60" s="3"/>
    </row>
    <row r="61" spans="7:9" customFormat="1" x14ac:dyDescent="0.2">
      <c r="G61" s="3"/>
      <c r="H61" s="3"/>
      <c r="I61" s="3"/>
    </row>
    <row r="62" spans="7:9" customFormat="1" x14ac:dyDescent="0.2">
      <c r="G62" s="3"/>
      <c r="H62" s="3"/>
      <c r="I62" s="3"/>
    </row>
    <row r="63" spans="7:9" customFormat="1" x14ac:dyDescent="0.2">
      <c r="G63" s="3"/>
      <c r="H63" s="3"/>
      <c r="I63" s="3"/>
    </row>
    <row r="64" spans="7:9" customFormat="1" x14ac:dyDescent="0.2">
      <c r="G64" s="3"/>
      <c r="H64" s="3"/>
      <c r="I64" s="3"/>
    </row>
    <row r="65" spans="7:9" customFormat="1" x14ac:dyDescent="0.2">
      <c r="G65" s="3"/>
      <c r="H65" s="3"/>
      <c r="I65" s="3"/>
    </row>
    <row r="66" spans="7:9" customFormat="1" x14ac:dyDescent="0.2">
      <c r="G66" s="3"/>
      <c r="H66" s="3"/>
      <c r="I66" s="3"/>
    </row>
    <row r="67" spans="7:9" customFormat="1" x14ac:dyDescent="0.2">
      <c r="G67" s="3"/>
      <c r="H67" s="3"/>
      <c r="I67" s="3"/>
    </row>
    <row r="68" spans="7:9" customFormat="1" x14ac:dyDescent="0.2">
      <c r="G68" s="3"/>
      <c r="H68" s="3"/>
      <c r="I68" s="3"/>
    </row>
    <row r="69" spans="7:9" customFormat="1" x14ac:dyDescent="0.2">
      <c r="G69" s="3"/>
      <c r="H69" s="3"/>
      <c r="I69" s="3"/>
    </row>
    <row r="70" spans="7:9" customFormat="1" x14ac:dyDescent="0.2">
      <c r="G70" s="3"/>
      <c r="H70" s="3"/>
      <c r="I70" s="3"/>
    </row>
    <row r="71" spans="7:9" customFormat="1" x14ac:dyDescent="0.2">
      <c r="G71" s="3"/>
      <c r="H71" s="3"/>
      <c r="I71" s="3"/>
    </row>
    <row r="72" spans="7:9" customFormat="1" x14ac:dyDescent="0.2">
      <c r="G72" s="3"/>
      <c r="H72" s="3"/>
      <c r="I72" s="3"/>
    </row>
    <row r="73" spans="7:9" customFormat="1" x14ac:dyDescent="0.2">
      <c r="G73" s="3"/>
      <c r="H73" s="3"/>
      <c r="I73" s="3"/>
    </row>
    <row r="74" spans="7:9" customFormat="1" x14ac:dyDescent="0.2">
      <c r="G74" s="3"/>
      <c r="H74" s="3"/>
      <c r="I74" s="3"/>
    </row>
    <row r="75" spans="7:9" customFormat="1" x14ac:dyDescent="0.2">
      <c r="G75" s="3"/>
      <c r="H75" s="3"/>
      <c r="I75" s="3"/>
    </row>
    <row r="76" spans="7:9" customFormat="1" x14ac:dyDescent="0.2">
      <c r="G76" s="3"/>
      <c r="H76" s="3"/>
      <c r="I76" s="3"/>
    </row>
    <row r="77" spans="7:9" customFormat="1" x14ac:dyDescent="0.2">
      <c r="G77" s="3"/>
      <c r="H77" s="3"/>
      <c r="I77" s="3"/>
    </row>
    <row r="78" spans="7:9" customFormat="1" x14ac:dyDescent="0.2">
      <c r="G78" s="3"/>
      <c r="H78" s="3"/>
      <c r="I78" s="3"/>
    </row>
    <row r="79" spans="7:9" customFormat="1" x14ac:dyDescent="0.2">
      <c r="G79" s="3"/>
    </row>
    <row r="80" spans="7:9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spans="3:3" x14ac:dyDescent="0.2">
      <c r="C113"/>
    </row>
    <row r="114" spans="3:3" x14ac:dyDescent="0.2">
      <c r="C114"/>
    </row>
    <row r="115" spans="3:3" x14ac:dyDescent="0.2">
      <c r="C115"/>
    </row>
  </sheetData>
  <sheetProtection algorithmName="SHA-512" hashValue="W9PP0yIlZY7JmQ8ZXH+gn+itl006/GgyWzUKF6ivkNQiV/uJ6P0z1u4Bkyi75X5fSc+m7zckGsYnZTVTOTLNKg==" saltValue="SoTnpX0n3O5jfWgXvzZ5HQ==" spinCount="100000" sheet="1" objects="1" scenarios="1"/>
  <mergeCells count="1">
    <mergeCell ref="C2:O2"/>
  </mergeCells>
  <dataValidations disablePrompts="1" count="2">
    <dataValidation type="list" allowBlank="1" showInputMessage="1" showErrorMessage="1" sqref="E7" xr:uid="{A704E762-678A-4607-AF11-8286C24CAEFB}">
      <formula1>$Q$22:$Q$26</formula1>
    </dataValidation>
    <dataValidation type="list" allowBlank="1" showInputMessage="1" showErrorMessage="1" sqref="E10" xr:uid="{F7398EB6-9485-4711-8732-3A13BDD82F69}">
      <formula1>$P$9:$P$19</formula1>
    </dataValidation>
  </dataValidations>
  <pageMargins left="0.7" right="0.7" top="0.75" bottom="0.75" header="0.3" footer="0.3"/>
  <pageSetup paperSize="9" scale="64" orientation="portrait" r:id="rId1"/>
  <colBreaks count="1" manualBreakCount="1">
    <brk id="7" max="1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</vt:i4>
      </vt:variant>
    </vt:vector>
  </HeadingPairs>
  <TitlesOfParts>
    <vt:vector size="4" baseType="lpstr">
      <vt:lpstr>גליון שעות</vt:lpstr>
      <vt:lpstr>הגדרות</vt:lpstr>
      <vt:lpstr>אודות</vt:lpstr>
      <vt:lpstr>'גליון שעות'!WPrint_Area_W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Farhan</dc:creator>
  <cp:lastModifiedBy>Roy Farhan</cp:lastModifiedBy>
  <cp:lastPrinted>2025-06-04T20:04:02Z</cp:lastPrinted>
  <dcterms:created xsi:type="dcterms:W3CDTF">2025-05-17T12:53:05Z</dcterms:created>
  <dcterms:modified xsi:type="dcterms:W3CDTF">2025-06-04T20:15:01Z</dcterms:modified>
</cp:coreProperties>
</file>