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d29ad3f2cd1b63d5/שולחן העבודה/פרוייקטים באקסל/שיווק/אקסלים לדוגמא/אתר/"/>
    </mc:Choice>
  </mc:AlternateContent>
  <xr:revisionPtr revIDLastSave="942" documentId="8_{CCF28E7E-9B08-41C9-ADAF-3551CFBDBBC1}" xr6:coauthVersionLast="47" xr6:coauthVersionMax="47" xr10:uidLastSave="{49FA5320-AFAB-458B-8D4C-CEA638BFFA87}"/>
  <bookViews>
    <workbookView xWindow="-120" yWindow="-120" windowWidth="29040" windowHeight="15720" xr2:uid="{62B800B2-BE70-4B9D-B674-00361E0F023D}"/>
  </bookViews>
  <sheets>
    <sheet name="הלוואה" sheetId="6" r:id="rId1"/>
    <sheet name="אודות" sheetId="7" r:id="rId2"/>
  </sheets>
  <definedNames>
    <definedName name="_xlnm._FilterDatabase" localSheetId="1" hidden="1">אודות!$P$7:$Q$19</definedName>
    <definedName name="_xlnm.Print_Area" localSheetId="0">הלוואה!$B$2:$M$58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6" l="1"/>
  <c r="D14" i="6"/>
  <c r="T5" i="6" a="1"/>
  <c r="T5" i="6" s="1"/>
  <c r="D10" i="6"/>
  <c r="C14" i="6"/>
  <c r="H7" i="6" l="1"/>
  <c r="F8" i="6" l="1"/>
  <c r="C2" i="6"/>
  <c r="D11" i="6" s="1"/>
  <c r="I7" i="6" l="1"/>
  <c r="J7" i="6" s="1"/>
  <c r="F9" i="6"/>
  <c r="G7" i="6"/>
  <c r="G8" i="6" s="1"/>
  <c r="Q22" i="7" a="1"/>
  <c r="Q22" i="7" s="1"/>
  <c r="P5" i="7"/>
  <c r="Q5" i="7" s="1"/>
  <c r="F10" i="6" l="1"/>
  <c r="G9" i="6"/>
  <c r="S23" i="7"/>
  <c r="S22" i="7"/>
  <c r="S21" i="7"/>
  <c r="S19" i="7"/>
  <c r="U15" i="7"/>
  <c r="U14" i="7"/>
  <c r="U12" i="7"/>
  <c r="U10" i="7"/>
  <c r="U8" i="7"/>
  <c r="U7" i="7"/>
  <c r="S25" i="7"/>
  <c r="S24" i="7"/>
  <c r="U4" i="7"/>
  <c r="S20" i="7"/>
  <c r="S18" i="7"/>
  <c r="U13" i="7"/>
  <c r="U11" i="7"/>
  <c r="U9" i="7"/>
  <c r="U6" i="7"/>
  <c r="U5" i="7"/>
  <c r="F11" i="6" l="1"/>
  <c r="G10" i="6"/>
  <c r="F12" i="6" l="1"/>
  <c r="G11" i="6"/>
  <c r="F13" i="6" l="1"/>
  <c r="G12" i="6"/>
  <c r="F14" i="6" l="1"/>
  <c r="F15" i="6" s="1"/>
  <c r="F16" i="6" s="1"/>
  <c r="F17" i="6" s="1"/>
  <c r="F18" i="6" s="1"/>
  <c r="F19" i="6" s="1"/>
  <c r="F20" i="6" s="1"/>
  <c r="F21" i="6" s="1"/>
  <c r="F22" i="6" s="1"/>
  <c r="F23" i="6" s="1"/>
  <c r="F24" i="6" s="1"/>
  <c r="F25" i="6" s="1"/>
  <c r="F26" i="6" s="1"/>
  <c r="F27" i="6" s="1"/>
  <c r="F28" i="6" s="1"/>
  <c r="F29" i="6" s="1"/>
  <c r="F30" i="6" s="1"/>
  <c r="F31" i="6" s="1"/>
  <c r="F32" i="6" s="1"/>
  <c r="F33" i="6" s="1"/>
  <c r="F34" i="6" s="1"/>
  <c r="F35" i="6" s="1"/>
  <c r="F36" i="6" s="1"/>
  <c r="F37" i="6" s="1"/>
  <c r="F38" i="6" s="1"/>
  <c r="F39" i="6" s="1"/>
  <c r="F40" i="6" s="1"/>
  <c r="F41" i="6" s="1"/>
  <c r="F42" i="6" s="1"/>
  <c r="F43" i="6" s="1"/>
  <c r="F44" i="6" s="1"/>
  <c r="F45" i="6" s="1"/>
  <c r="F46" i="6" s="1"/>
  <c r="F47" i="6" s="1"/>
  <c r="F48" i="6" s="1"/>
  <c r="F49" i="6" s="1"/>
  <c r="F50" i="6" s="1"/>
  <c r="F51" i="6" s="1"/>
  <c r="F52" i="6" s="1"/>
  <c r="F53" i="6" s="1"/>
  <c r="F54" i="6" s="1"/>
  <c r="F55" i="6" s="1"/>
  <c r="F56" i="6" s="1"/>
  <c r="F57" i="6" s="1"/>
  <c r="F58" i="6" s="1"/>
  <c r="F59" i="6" s="1"/>
  <c r="F60" i="6" s="1"/>
  <c r="F61" i="6" s="1"/>
  <c r="F62" i="6" s="1"/>
  <c r="F63" i="6" s="1"/>
  <c r="F64" i="6" s="1"/>
  <c r="F65" i="6" s="1"/>
  <c r="F66" i="6" s="1"/>
  <c r="F67" i="6" s="1"/>
  <c r="G13" i="6"/>
  <c r="F68" i="6" l="1"/>
  <c r="G14" i="6"/>
  <c r="F69" i="6" l="1"/>
  <c r="G15" i="6"/>
  <c r="F70" i="6" l="1"/>
  <c r="G16" i="6"/>
  <c r="F71" i="6" l="1"/>
  <c r="G17" i="6"/>
  <c r="F72" i="6" l="1"/>
  <c r="G18" i="6"/>
  <c r="F73" i="6" l="1"/>
  <c r="G19" i="6"/>
  <c r="F74" i="6" l="1"/>
  <c r="G20" i="6"/>
  <c r="F75" i="6" l="1"/>
  <c r="G21" i="6"/>
  <c r="F76" i="6" l="1"/>
  <c r="G22" i="6"/>
  <c r="F77" i="6" l="1"/>
  <c r="G23" i="6"/>
  <c r="F78" i="6" l="1"/>
  <c r="G24" i="6"/>
  <c r="F79" i="6" l="1"/>
  <c r="G25" i="6"/>
  <c r="F80" i="6" l="1"/>
  <c r="G26" i="6"/>
  <c r="F81" i="6" l="1"/>
  <c r="G27" i="6"/>
  <c r="F82" i="6" l="1"/>
  <c r="G28" i="6"/>
  <c r="F83" i="6" l="1"/>
  <c r="G29" i="6"/>
  <c r="F84" i="6" l="1"/>
  <c r="G30" i="6"/>
  <c r="F85" i="6" l="1"/>
  <c r="G31" i="6"/>
  <c r="F86" i="6" l="1"/>
  <c r="G32" i="6"/>
  <c r="F87" i="6" l="1"/>
  <c r="G33" i="6"/>
  <c r="F88" i="6" l="1"/>
  <c r="G34" i="6"/>
  <c r="F89" i="6" l="1"/>
  <c r="G35" i="6"/>
  <c r="F90" i="6" l="1"/>
  <c r="G36" i="6"/>
  <c r="F91" i="6" l="1"/>
  <c r="G37" i="6"/>
  <c r="F92" i="6" l="1"/>
  <c r="G38" i="6"/>
  <c r="F93" i="6" l="1"/>
  <c r="G39" i="6"/>
  <c r="F94" i="6" l="1"/>
  <c r="G40" i="6"/>
  <c r="F95" i="6" l="1"/>
  <c r="G41" i="6"/>
  <c r="F96" i="6" l="1"/>
  <c r="G42" i="6"/>
  <c r="F97" i="6" l="1"/>
  <c r="G43" i="6"/>
  <c r="F98" i="6" l="1"/>
  <c r="G44" i="6"/>
  <c r="F99" i="6" l="1"/>
  <c r="G45" i="6"/>
  <c r="F100" i="6" l="1"/>
  <c r="G46" i="6"/>
  <c r="F101" i="6" l="1"/>
  <c r="G47" i="6"/>
  <c r="F102" i="6" l="1"/>
  <c r="G48" i="6"/>
  <c r="F103" i="6" l="1"/>
  <c r="G49" i="6"/>
  <c r="F104" i="6" l="1"/>
  <c r="G50" i="6"/>
  <c r="F105" i="6" l="1"/>
  <c r="G51" i="6"/>
  <c r="F106" i="6" l="1"/>
  <c r="G52" i="6"/>
  <c r="F107" i="6" l="1"/>
  <c r="G53" i="6"/>
  <c r="F108" i="6" l="1"/>
  <c r="G54" i="6"/>
  <c r="F109" i="6" l="1"/>
  <c r="G55" i="6"/>
  <c r="F110" i="6" l="1"/>
  <c r="G56" i="6"/>
  <c r="F111" i="6" l="1"/>
  <c r="G57" i="6"/>
  <c r="F112" i="6" l="1"/>
  <c r="G58" i="6"/>
  <c r="F113" i="6" l="1"/>
  <c r="G59" i="6"/>
  <c r="F114" i="6" l="1"/>
  <c r="G60" i="6"/>
  <c r="F115" i="6" l="1"/>
  <c r="G61" i="6"/>
  <c r="F116" i="6" l="1"/>
  <c r="G62" i="6"/>
  <c r="F117" i="6" l="1"/>
  <c r="G63" i="6"/>
  <c r="F118" i="6" l="1"/>
  <c r="G64" i="6"/>
  <c r="F119" i="6" l="1"/>
  <c r="G65" i="6"/>
  <c r="F120" i="6" l="1"/>
  <c r="G66" i="6"/>
  <c r="F121" i="6" l="1"/>
  <c r="G67" i="6"/>
  <c r="G68" i="6" s="1"/>
  <c r="G69" i="6" s="1"/>
  <c r="G70" i="6" s="1"/>
  <c r="G71" i="6" s="1"/>
  <c r="G72" i="6" s="1"/>
  <c r="G73" i="6" s="1"/>
  <c r="G74" i="6" s="1"/>
  <c r="G75" i="6" s="1"/>
  <c r="G76" i="6" s="1"/>
  <c r="G77" i="6" s="1"/>
  <c r="G78" i="6" s="1"/>
  <c r="G79" i="6" s="1"/>
  <c r="G80" i="6" s="1"/>
  <c r="G81" i="6" s="1"/>
  <c r="G82" i="6" s="1"/>
  <c r="G83" i="6" s="1"/>
  <c r="G84" i="6" s="1"/>
  <c r="G85" i="6" s="1"/>
  <c r="G86" i="6" s="1"/>
  <c r="G87" i="6" s="1"/>
  <c r="G88" i="6" s="1"/>
  <c r="G89" i="6" s="1"/>
  <c r="G90" i="6" s="1"/>
  <c r="G91" i="6" s="1"/>
  <c r="G92" i="6" s="1"/>
  <c r="G93" i="6" s="1"/>
  <c r="G94" i="6" s="1"/>
  <c r="G95" i="6" s="1"/>
  <c r="G96" i="6" s="1"/>
  <c r="G97" i="6" s="1"/>
  <c r="G98" i="6" s="1"/>
  <c r="G99" i="6" s="1"/>
  <c r="G100" i="6" s="1"/>
  <c r="G101" i="6" s="1"/>
  <c r="G102" i="6" s="1"/>
  <c r="G103" i="6" s="1"/>
  <c r="G104" i="6" s="1"/>
  <c r="G105" i="6" s="1"/>
  <c r="G106" i="6" s="1"/>
  <c r="G107" i="6" s="1"/>
  <c r="G108" i="6" s="1"/>
  <c r="G109" i="6" s="1"/>
  <c r="G110" i="6" s="1"/>
  <c r="G111" i="6" s="1"/>
  <c r="G112" i="6" s="1"/>
  <c r="G113" i="6" s="1"/>
  <c r="G114" i="6" s="1"/>
  <c r="G115" i="6" s="1"/>
  <c r="G116" i="6" s="1"/>
  <c r="G117" i="6" s="1"/>
  <c r="G118" i="6" s="1"/>
  <c r="G119" i="6" s="1"/>
  <c r="G120" i="6" s="1"/>
  <c r="G121" i="6" s="1"/>
  <c r="F122" i="6" l="1"/>
  <c r="F123" i="6" l="1"/>
  <c r="G122" i="6"/>
  <c r="G123" i="6" s="1"/>
  <c r="F124" i="6" l="1"/>
  <c r="F125" i="6" l="1"/>
  <c r="G124" i="6"/>
  <c r="G125" i="6" s="1"/>
  <c r="F126" i="6" l="1"/>
  <c r="F127" i="6" l="1"/>
  <c r="G126" i="6"/>
  <c r="G127" i="6" s="1"/>
  <c r="F128" i="6" l="1"/>
  <c r="G128" i="6" s="1"/>
  <c r="L7" i="6"/>
  <c r="H8" i="6" s="1"/>
  <c r="I8" i="6" s="1"/>
  <c r="J8" i="6" l="1"/>
  <c r="L8" i="6" s="1"/>
  <c r="H9" i="6" s="1"/>
  <c r="I9" i="6" s="1"/>
  <c r="F129" i="6"/>
  <c r="K7" i="6"/>
  <c r="K8" i="6" l="1"/>
  <c r="F130" i="6"/>
  <c r="G129" i="6"/>
  <c r="G130" i="6" s="1"/>
  <c r="J9" i="6"/>
  <c r="K9" i="6" s="1"/>
  <c r="F131" i="6" l="1"/>
  <c r="L9" i="6"/>
  <c r="H10" i="6" s="1"/>
  <c r="I10" i="6" s="1"/>
  <c r="F132" i="6" l="1"/>
  <c r="G131" i="6"/>
  <c r="G132" i="6" s="1"/>
  <c r="J10" i="6"/>
  <c r="L10" i="6" s="1"/>
  <c r="H11" i="6" s="1"/>
  <c r="I11" i="6" s="1"/>
  <c r="J11" i="6" s="1"/>
  <c r="F133" i="6" l="1"/>
  <c r="K10" i="6"/>
  <c r="K11" i="6"/>
  <c r="L11" i="6"/>
  <c r="H12" i="6" s="1"/>
  <c r="F134" i="6" l="1"/>
  <c r="G133" i="6"/>
  <c r="G134" i="6" s="1"/>
  <c r="I12" i="6"/>
  <c r="J12" i="6" s="1"/>
  <c r="F135" i="6" l="1"/>
  <c r="G135" i="6" s="1"/>
  <c r="K12" i="6"/>
  <c r="L12" i="6"/>
  <c r="H13" i="6" s="1"/>
  <c r="F136" i="6" l="1"/>
  <c r="I13" i="6"/>
  <c r="F137" i="6" l="1"/>
  <c r="G136" i="6"/>
  <c r="G137" i="6" s="1"/>
  <c r="J13" i="6"/>
  <c r="K13" i="6" s="1"/>
  <c r="F138" i="6" l="1"/>
  <c r="L13" i="6"/>
  <c r="H14" i="6" s="1"/>
  <c r="I14" i="6" s="1"/>
  <c r="F139" i="6" l="1"/>
  <c r="G138" i="6"/>
  <c r="J14" i="6"/>
  <c r="K14" i="6" s="1"/>
  <c r="G139" i="6" l="1"/>
  <c r="F140" i="6"/>
  <c r="L14" i="6"/>
  <c r="H15" i="6" s="1"/>
  <c r="I15" i="6" s="1"/>
  <c r="F141" i="6" l="1"/>
  <c r="G140" i="6"/>
  <c r="G141" i="6" s="1"/>
  <c r="J15" i="6"/>
  <c r="L15" i="6" s="1"/>
  <c r="H16" i="6" s="1"/>
  <c r="F142" i="6" l="1"/>
  <c r="K15" i="6"/>
  <c r="I16" i="6"/>
  <c r="F143" i="6" l="1"/>
  <c r="G142" i="6"/>
  <c r="G143" i="6" s="1"/>
  <c r="J16" i="6"/>
  <c r="K16" i="6" s="1"/>
  <c r="F144" i="6" l="1"/>
  <c r="L16" i="6"/>
  <c r="H17" i="6" s="1"/>
  <c r="I17" i="6" s="1"/>
  <c r="F145" i="6" l="1"/>
  <c r="G144" i="6"/>
  <c r="G145" i="6" s="1"/>
  <c r="J17" i="6"/>
  <c r="K17" i="6" s="1"/>
  <c r="F146" i="6" l="1"/>
  <c r="G146" i="6" s="1"/>
  <c r="L17" i="6"/>
  <c r="H18" i="6" s="1"/>
  <c r="I18" i="6" s="1"/>
  <c r="J18" i="6" s="1"/>
  <c r="K18" i="6" s="1"/>
  <c r="F147" i="6" l="1"/>
  <c r="L18" i="6"/>
  <c r="H19" i="6" s="1"/>
  <c r="I19" i="6" s="1"/>
  <c r="F148" i="6" l="1"/>
  <c r="G147" i="6"/>
  <c r="G148" i="6" s="1"/>
  <c r="J19" i="6"/>
  <c r="K19" i="6" s="1"/>
  <c r="F149" i="6" l="1"/>
  <c r="L19" i="6"/>
  <c r="H20" i="6" s="1"/>
  <c r="I20" i="6" s="1"/>
  <c r="F150" i="6" l="1"/>
  <c r="G149" i="6"/>
  <c r="G150" i="6" s="1"/>
  <c r="J20" i="6"/>
  <c r="K20" i="6" s="1"/>
  <c r="F151" i="6" l="1"/>
  <c r="L20" i="6"/>
  <c r="H21" i="6" s="1"/>
  <c r="I21" i="6" s="1"/>
  <c r="F152" i="6" l="1"/>
  <c r="G151" i="6"/>
  <c r="G152" i="6" s="1"/>
  <c r="J21" i="6"/>
  <c r="K21" i="6" s="1"/>
  <c r="F153" i="6" l="1"/>
  <c r="L21" i="6"/>
  <c r="H22" i="6" s="1"/>
  <c r="I22" i="6" s="1"/>
  <c r="J22" i="6" s="1"/>
  <c r="K22" i="6" l="1"/>
  <c r="F154" i="6"/>
  <c r="G153" i="6"/>
  <c r="G154" i="6" s="1"/>
  <c r="L22" i="6"/>
  <c r="H23" i="6" s="1"/>
  <c r="I23" i="6" s="1"/>
  <c r="F155" i="6" l="1"/>
  <c r="J23" i="6"/>
  <c r="K23" i="6" s="1"/>
  <c r="F156" i="6" l="1"/>
  <c r="G155" i="6"/>
  <c r="G156" i="6" s="1"/>
  <c r="L23" i="6"/>
  <c r="H24" i="6" s="1"/>
  <c r="I24" i="6" s="1"/>
  <c r="J24" i="6" s="1"/>
  <c r="F157" i="6" l="1"/>
  <c r="K24" i="6"/>
  <c r="L24" i="6"/>
  <c r="H25" i="6" s="1"/>
  <c r="I25" i="6" s="1"/>
  <c r="F158" i="6" l="1"/>
  <c r="G157" i="6"/>
  <c r="G158" i="6" s="1"/>
  <c r="J25" i="6"/>
  <c r="K25" i="6" s="1"/>
  <c r="F159" i="6" l="1"/>
  <c r="L25" i="6"/>
  <c r="H26" i="6" s="1"/>
  <c r="I26" i="6" s="1"/>
  <c r="J26" i="6"/>
  <c r="F160" i="6" l="1"/>
  <c r="K26" i="6"/>
  <c r="G159" i="6"/>
  <c r="G160" i="6" s="1"/>
  <c r="L26" i="6"/>
  <c r="H27" i="6" s="1"/>
  <c r="I27" i="6" s="1"/>
  <c r="F161" i="6" l="1"/>
  <c r="J27" i="6"/>
  <c r="K27" i="6" s="1"/>
  <c r="F162" i="6" l="1"/>
  <c r="G161" i="6"/>
  <c r="G162" i="6" s="1"/>
  <c r="L27" i="6"/>
  <c r="H28" i="6" s="1"/>
  <c r="I28" i="6" s="1"/>
  <c r="F163" i="6" l="1"/>
  <c r="J28" i="6"/>
  <c r="K28" i="6" s="1"/>
  <c r="F164" i="6" l="1"/>
  <c r="G163" i="6"/>
  <c r="G164" i="6" s="1"/>
  <c r="L28" i="6"/>
  <c r="H29" i="6" s="1"/>
  <c r="I29" i="6" s="1"/>
  <c r="F165" i="6" l="1"/>
  <c r="J29" i="6"/>
  <c r="K29" i="6" s="1"/>
  <c r="F166" i="6" l="1"/>
  <c r="G165" i="6"/>
  <c r="G166" i="6" s="1"/>
  <c r="L29" i="6"/>
  <c r="H30" i="6" s="1"/>
  <c r="I30" i="6" s="1"/>
  <c r="J30" i="6" s="1"/>
  <c r="K30" i="6" l="1"/>
  <c r="F167" i="6"/>
  <c r="L30" i="6"/>
  <c r="H31" i="6" s="1"/>
  <c r="I31" i="6" s="1"/>
  <c r="F168" i="6" l="1"/>
  <c r="G167" i="6"/>
  <c r="G168" i="6" s="1"/>
  <c r="J31" i="6"/>
  <c r="K31" i="6" s="1"/>
  <c r="F169" i="6" l="1"/>
  <c r="L31" i="6"/>
  <c r="H32" i="6" s="1"/>
  <c r="I32" i="6" s="1"/>
  <c r="F170" i="6" l="1"/>
  <c r="G169" i="6"/>
  <c r="G170" i="6" s="1"/>
  <c r="J32" i="6"/>
  <c r="K32" i="6" s="1"/>
  <c r="F171" i="6" l="1"/>
  <c r="L32" i="6"/>
  <c r="H33" i="6" s="1"/>
  <c r="I33" i="6" s="1"/>
  <c r="F172" i="6" l="1"/>
  <c r="G171" i="6"/>
  <c r="G172" i="6" s="1"/>
  <c r="J33" i="6"/>
  <c r="K33" i="6" s="1"/>
  <c r="F173" i="6" l="1"/>
  <c r="L33" i="6"/>
  <c r="H34" i="6" s="1"/>
  <c r="I34" i="6" s="1"/>
  <c r="F174" i="6" l="1"/>
  <c r="G173" i="6"/>
  <c r="J34" i="6"/>
  <c r="K34" i="6" s="1"/>
  <c r="F175" i="6" l="1"/>
  <c r="G174" i="6"/>
  <c r="G175" i="6" s="1"/>
  <c r="L34" i="6"/>
  <c r="H35" i="6" s="1"/>
  <c r="I35" i="6" s="1"/>
  <c r="F176" i="6" l="1"/>
  <c r="J35" i="6"/>
  <c r="K35" i="6" s="1"/>
  <c r="F177" i="6" l="1"/>
  <c r="G176" i="6"/>
  <c r="G177" i="6" s="1"/>
  <c r="L35" i="6"/>
  <c r="H36" i="6" s="1"/>
  <c r="I36" i="6" s="1"/>
  <c r="F178" i="6" l="1"/>
  <c r="J36" i="6"/>
  <c r="K36" i="6" s="1"/>
  <c r="F179" i="6" l="1"/>
  <c r="G178" i="6"/>
  <c r="G179" i="6" s="1"/>
  <c r="L36" i="6"/>
  <c r="H37" i="6" s="1"/>
  <c r="I37" i="6" s="1"/>
  <c r="F180" i="6" l="1"/>
  <c r="J37" i="6"/>
  <c r="K37" i="6" s="1"/>
  <c r="F181" i="6" l="1"/>
  <c r="G180" i="6"/>
  <c r="G181" i="6" s="1"/>
  <c r="L37" i="6"/>
  <c r="H38" i="6" s="1"/>
  <c r="I38" i="6" s="1"/>
  <c r="J38" i="6"/>
  <c r="K38" i="6" s="1"/>
  <c r="F182" i="6" l="1"/>
  <c r="L38" i="6"/>
  <c r="H39" i="6" s="1"/>
  <c r="I39" i="6" s="1"/>
  <c r="F183" i="6" l="1"/>
  <c r="G182" i="6"/>
  <c r="G183" i="6" s="1"/>
  <c r="J39" i="6"/>
  <c r="K39" i="6" s="1"/>
  <c r="F184" i="6" l="1"/>
  <c r="L39" i="6"/>
  <c r="H40" i="6" s="1"/>
  <c r="I40" i="6" s="1"/>
  <c r="J40" i="6"/>
  <c r="K40" i="6" s="1"/>
  <c r="F185" i="6" l="1"/>
  <c r="G184" i="6"/>
  <c r="G185" i="6" s="1"/>
  <c r="L40" i="6"/>
  <c r="H41" i="6" s="1"/>
  <c r="I41" i="6" s="1"/>
  <c r="F186" i="6" l="1"/>
  <c r="J41" i="6"/>
  <c r="K41" i="6" s="1"/>
  <c r="G186" i="6" l="1"/>
  <c r="L41" i="6"/>
  <c r="H42" i="6" s="1"/>
  <c r="I42" i="6" s="1"/>
  <c r="J42" i="6" s="1"/>
  <c r="K42" i="6" s="1"/>
  <c r="L42" i="6" l="1"/>
  <c r="H43" i="6" s="1"/>
  <c r="I43" i="6" s="1"/>
  <c r="J43" i="6" l="1"/>
  <c r="K43" i="6" s="1"/>
  <c r="L43" i="6" l="1"/>
  <c r="H44" i="6" s="1"/>
  <c r="I44" i="6" s="1"/>
  <c r="J44" i="6" l="1"/>
  <c r="K44" i="6" s="1"/>
  <c r="L44" i="6" l="1"/>
  <c r="H45" i="6" s="1"/>
  <c r="I45" i="6" s="1"/>
  <c r="J45" i="6" l="1"/>
  <c r="K45" i="6" s="1"/>
  <c r="L45" i="6" l="1"/>
  <c r="H46" i="6" s="1"/>
  <c r="I46" i="6" s="1"/>
  <c r="J46" i="6" l="1"/>
  <c r="K46" i="6" s="1"/>
  <c r="L46" i="6" l="1"/>
  <c r="H47" i="6" s="1"/>
  <c r="I47" i="6" s="1"/>
  <c r="J47" i="6" l="1"/>
  <c r="K47" i="6" s="1"/>
  <c r="L47" i="6" l="1"/>
  <c r="H48" i="6" s="1"/>
  <c r="I48" i="6" s="1"/>
  <c r="J48" i="6" l="1"/>
  <c r="K48" i="6" s="1"/>
  <c r="L48" i="6" l="1"/>
  <c r="H49" i="6" s="1"/>
  <c r="I49" i="6" s="1"/>
  <c r="J49" i="6" l="1"/>
  <c r="K49" i="6" s="1"/>
  <c r="L49" i="6" l="1"/>
  <c r="H50" i="6" s="1"/>
  <c r="I50" i="6" s="1"/>
  <c r="J50" i="6"/>
  <c r="K50" i="6" s="1"/>
  <c r="L50" i="6" l="1"/>
  <c r="H51" i="6" s="1"/>
  <c r="I51" i="6" s="1"/>
  <c r="J51" i="6" l="1"/>
  <c r="K51" i="6" s="1"/>
  <c r="L51" i="6" l="1"/>
  <c r="H52" i="6" s="1"/>
  <c r="I52" i="6" s="1"/>
  <c r="J52" i="6" l="1"/>
  <c r="K52" i="6" s="1"/>
  <c r="L52" i="6" l="1"/>
  <c r="H53" i="6" s="1"/>
  <c r="I53" i="6" s="1"/>
  <c r="J53" i="6" l="1"/>
  <c r="K53" i="6" s="1"/>
  <c r="L53" i="6" l="1"/>
  <c r="H54" i="6" s="1"/>
  <c r="I54" i="6" s="1"/>
  <c r="J54" i="6"/>
  <c r="K54" i="6" s="1"/>
  <c r="L54" i="6" l="1"/>
  <c r="H55" i="6" s="1"/>
  <c r="I55" i="6" s="1"/>
  <c r="J55" i="6" l="1"/>
  <c r="K55" i="6" s="1"/>
  <c r="L55" i="6" l="1"/>
  <c r="H56" i="6" s="1"/>
  <c r="I56" i="6" s="1"/>
  <c r="J56" i="6"/>
  <c r="K56" i="6" s="1"/>
  <c r="L56" i="6" l="1"/>
  <c r="H57" i="6" s="1"/>
  <c r="I57" i="6" s="1"/>
  <c r="J57" i="6" l="1"/>
  <c r="K57" i="6" s="1"/>
  <c r="L57" i="6" l="1"/>
  <c r="H58" i="6" s="1"/>
  <c r="I58" i="6" s="1"/>
  <c r="J58" i="6"/>
  <c r="K58" i="6" s="1"/>
  <c r="L58" i="6" l="1"/>
  <c r="H59" i="6" s="1"/>
  <c r="I59" i="6" s="1"/>
  <c r="J59" i="6" l="1"/>
  <c r="K59" i="6" s="1"/>
  <c r="L59" i="6" l="1"/>
  <c r="H60" i="6" s="1"/>
  <c r="I60" i="6" s="1"/>
  <c r="J60" i="6"/>
  <c r="K60" i="6" l="1"/>
  <c r="L60" i="6"/>
  <c r="H61" i="6" s="1"/>
  <c r="I61" i="6" s="1"/>
  <c r="J61" i="6" l="1"/>
  <c r="K61" i="6" s="1"/>
  <c r="L61" i="6" l="1"/>
  <c r="H62" i="6" s="1"/>
  <c r="I62" i="6" s="1"/>
  <c r="J62" i="6"/>
  <c r="K62" i="6" s="1"/>
  <c r="L62" i="6" l="1"/>
  <c r="H63" i="6" s="1"/>
  <c r="I63" i="6" s="1"/>
  <c r="J63" i="6" l="1"/>
  <c r="K63" i="6" s="1"/>
  <c r="L63" i="6" l="1"/>
  <c r="H64" i="6" s="1"/>
  <c r="I64" i="6" s="1"/>
  <c r="J64" i="6"/>
  <c r="K64" i="6" s="1"/>
  <c r="L64" i="6" l="1"/>
  <c r="H65" i="6" s="1"/>
  <c r="I65" i="6" s="1"/>
  <c r="J65" i="6" l="1"/>
  <c r="K65" i="6" s="1"/>
  <c r="L65" i="6" l="1"/>
  <c r="H66" i="6" s="1"/>
  <c r="I66" i="6" s="1"/>
  <c r="J66" i="6" s="1"/>
  <c r="K66" i="6" l="1"/>
  <c r="L66" i="6"/>
  <c r="H67" i="6" s="1"/>
  <c r="I67" i="6" l="1"/>
  <c r="J67" i="6" s="1"/>
  <c r="L67" i="6" s="1"/>
  <c r="H68" i="6" s="1"/>
  <c r="I68" i="6" l="1"/>
  <c r="K67" i="6"/>
  <c r="J68" i="6" l="1"/>
  <c r="L68" i="6" s="1"/>
  <c r="H69" i="6" s="1"/>
  <c r="I69" i="6" s="1"/>
  <c r="J69" i="6" s="1"/>
  <c r="L69" i="6" s="1"/>
  <c r="H70" i="6" s="1"/>
  <c r="K68" i="6" l="1"/>
  <c r="I70" i="6"/>
  <c r="K69" i="6"/>
  <c r="J70" i="6" l="1"/>
  <c r="L70" i="6" s="1"/>
  <c r="H71" i="6" s="1"/>
  <c r="I71" i="6" s="1"/>
  <c r="J71" i="6" s="1"/>
  <c r="L71" i="6" l="1"/>
  <c r="H72" i="6" s="1"/>
  <c r="K70" i="6"/>
  <c r="I72" i="6"/>
  <c r="K71" i="6"/>
  <c r="J72" i="6" l="1"/>
  <c r="L72" i="6" s="1"/>
  <c r="H73" i="6" s="1"/>
  <c r="I73" i="6" s="1"/>
  <c r="J73" i="6" s="1"/>
  <c r="L73" i="6" s="1"/>
  <c r="H74" i="6" s="1"/>
  <c r="K72" i="6" l="1"/>
  <c r="I74" i="6"/>
  <c r="K73" i="6"/>
  <c r="J74" i="6" l="1"/>
  <c r="L74" i="6" s="1"/>
  <c r="H75" i="6" s="1"/>
  <c r="I75" i="6" s="1"/>
  <c r="J75" i="6" s="1"/>
  <c r="L75" i="6" s="1"/>
  <c r="H76" i="6" s="1"/>
  <c r="K74" i="6" l="1"/>
  <c r="I76" i="6"/>
  <c r="K75" i="6"/>
  <c r="J76" i="6" l="1"/>
  <c r="L76" i="6" s="1"/>
  <c r="H77" i="6" s="1"/>
  <c r="I77" i="6" s="1"/>
  <c r="J77" i="6" l="1"/>
  <c r="L77" i="6" s="1"/>
  <c r="H78" i="6" s="1"/>
  <c r="I78" i="6" s="1"/>
  <c r="K76" i="6"/>
  <c r="J78" i="6" l="1"/>
  <c r="L78" i="6" s="1"/>
  <c r="H79" i="6" s="1"/>
  <c r="I79" i="6" s="1"/>
  <c r="K77" i="6"/>
  <c r="J79" i="6" l="1"/>
  <c r="L79" i="6" s="1"/>
  <c r="H80" i="6" s="1"/>
  <c r="I80" i="6" s="1"/>
  <c r="K78" i="6"/>
  <c r="J80" i="6" l="1"/>
  <c r="L80" i="6" s="1"/>
  <c r="H81" i="6" s="1"/>
  <c r="I81" i="6" s="1"/>
  <c r="K79" i="6"/>
  <c r="J81" i="6" l="1"/>
  <c r="L81" i="6" s="1"/>
  <c r="H82" i="6" s="1"/>
  <c r="I82" i="6" s="1"/>
  <c r="K80" i="6"/>
  <c r="J82" i="6" l="1"/>
  <c r="L82" i="6" s="1"/>
  <c r="H83" i="6" s="1"/>
  <c r="I83" i="6" s="1"/>
  <c r="K81" i="6"/>
  <c r="K82" i="6" l="1"/>
  <c r="J83" i="6"/>
  <c r="L83" i="6" s="1"/>
  <c r="H84" i="6" s="1"/>
  <c r="I84" i="6" s="1"/>
  <c r="J84" i="6" l="1"/>
  <c r="L84" i="6" s="1"/>
  <c r="H85" i="6" s="1"/>
  <c r="I85" i="6" s="1"/>
  <c r="K83" i="6"/>
  <c r="J85" i="6" l="1"/>
  <c r="L85" i="6" s="1"/>
  <c r="H86" i="6" s="1"/>
  <c r="I86" i="6" s="1"/>
  <c r="K84" i="6"/>
  <c r="J86" i="6" l="1"/>
  <c r="L86" i="6" s="1"/>
  <c r="H87" i="6" s="1"/>
  <c r="I87" i="6" s="1"/>
  <c r="K85" i="6"/>
  <c r="J87" i="6" l="1"/>
  <c r="L87" i="6" s="1"/>
  <c r="H88" i="6" s="1"/>
  <c r="I88" i="6" s="1"/>
  <c r="K86" i="6"/>
  <c r="J88" i="6" l="1"/>
  <c r="L88" i="6" s="1"/>
  <c r="H89" i="6" s="1"/>
  <c r="I89" i="6" s="1"/>
  <c r="K87" i="6"/>
  <c r="J89" i="6" l="1"/>
  <c r="L89" i="6" s="1"/>
  <c r="H90" i="6" s="1"/>
  <c r="I90" i="6" s="1"/>
  <c r="J90" i="6" s="1"/>
  <c r="K88" i="6"/>
  <c r="L90" i="6" l="1"/>
  <c r="H91" i="6" s="1"/>
  <c r="I91" i="6" s="1"/>
  <c r="K89" i="6"/>
  <c r="K90" i="6"/>
  <c r="J91" i="6" l="1"/>
  <c r="L91" i="6" s="1"/>
  <c r="H92" i="6" s="1"/>
  <c r="I92" i="6" s="1"/>
  <c r="J92" i="6" s="1"/>
  <c r="L92" i="6" l="1"/>
  <c r="H93" i="6" s="1"/>
  <c r="I93" i="6" s="1"/>
  <c r="K91" i="6"/>
  <c r="K92" i="6"/>
  <c r="J93" i="6" l="1"/>
  <c r="L93" i="6" s="1"/>
  <c r="H94" i="6" s="1"/>
  <c r="I94" i="6" s="1"/>
  <c r="J94" i="6" s="1"/>
  <c r="L94" i="6" l="1"/>
  <c r="H95" i="6" s="1"/>
  <c r="K93" i="6"/>
  <c r="I95" i="6"/>
  <c r="K94" i="6"/>
  <c r="J95" i="6" l="1"/>
  <c r="L95" i="6" s="1"/>
  <c r="H96" i="6" s="1"/>
  <c r="I96" i="6" s="1"/>
  <c r="J96" i="6" s="1"/>
  <c r="L96" i="6" l="1"/>
  <c r="H97" i="6" s="1"/>
  <c r="I97" i="6" s="1"/>
  <c r="K95" i="6"/>
  <c r="K96" i="6"/>
  <c r="J97" i="6" l="1"/>
  <c r="L97" i="6" s="1"/>
  <c r="H98" i="6" s="1"/>
  <c r="I98" i="6" s="1"/>
  <c r="J98" i="6" s="1"/>
  <c r="L98" i="6" l="1"/>
  <c r="H99" i="6" s="1"/>
  <c r="I99" i="6" s="1"/>
  <c r="K97" i="6"/>
  <c r="K98" i="6"/>
  <c r="J99" i="6" l="1"/>
  <c r="L99" i="6" s="1"/>
  <c r="H100" i="6" s="1"/>
  <c r="I100" i="6" s="1"/>
  <c r="J100" i="6" s="1"/>
  <c r="L100" i="6" l="1"/>
  <c r="H101" i="6" s="1"/>
  <c r="I101" i="6" s="1"/>
  <c r="K99" i="6"/>
  <c r="K100" i="6"/>
  <c r="J101" i="6" l="1"/>
  <c r="L101" i="6" s="1"/>
  <c r="H102" i="6" s="1"/>
  <c r="I102" i="6" s="1"/>
  <c r="J102" i="6" l="1"/>
  <c r="K102" i="6" s="1"/>
  <c r="K101" i="6"/>
  <c r="L102" i="6" l="1"/>
  <c r="H103" i="6" s="1"/>
  <c r="I103" i="6" l="1"/>
  <c r="J103" i="6" l="1"/>
  <c r="L103" i="6" s="1"/>
  <c r="H104" i="6" s="1"/>
  <c r="I104" i="6" l="1"/>
  <c r="K103" i="6"/>
  <c r="J104" i="6" l="1"/>
  <c r="L104" i="6" s="1"/>
  <c r="H105" i="6" s="1"/>
  <c r="I105" i="6" l="1"/>
  <c r="K104" i="6"/>
  <c r="J105" i="6" l="1"/>
  <c r="L105" i="6" s="1"/>
  <c r="H106" i="6" s="1"/>
  <c r="I106" i="6" l="1"/>
  <c r="K105" i="6"/>
  <c r="J106" i="6" l="1"/>
  <c r="L106" i="6" s="1"/>
  <c r="H107" i="6" s="1"/>
  <c r="I107" i="6" l="1"/>
  <c r="K106" i="6"/>
  <c r="J107" i="6" l="1"/>
  <c r="L107" i="6" s="1"/>
  <c r="H108" i="6" s="1"/>
  <c r="I108" i="6" l="1"/>
  <c r="K107" i="6"/>
  <c r="J108" i="6" l="1"/>
  <c r="L108" i="6" s="1"/>
  <c r="H109" i="6" s="1"/>
  <c r="I109" i="6" l="1"/>
  <c r="K108" i="6"/>
  <c r="J109" i="6" l="1"/>
  <c r="L109" i="6" s="1"/>
  <c r="H110" i="6" s="1"/>
  <c r="I110" i="6" l="1"/>
  <c r="K109" i="6"/>
  <c r="J110" i="6" l="1"/>
  <c r="L110" i="6" s="1"/>
  <c r="H111" i="6" s="1"/>
  <c r="I111" i="6" l="1"/>
  <c r="K110" i="6"/>
  <c r="J111" i="6" l="1"/>
  <c r="L111" i="6" s="1"/>
  <c r="H112" i="6" s="1"/>
  <c r="I112" i="6" l="1"/>
  <c r="K111" i="6"/>
  <c r="J112" i="6" l="1"/>
  <c r="L112" i="6" s="1"/>
  <c r="H113" i="6" s="1"/>
  <c r="I113" i="6" l="1"/>
  <c r="K112" i="6"/>
  <c r="J113" i="6" l="1"/>
  <c r="L113" i="6" s="1"/>
  <c r="H114" i="6" s="1"/>
  <c r="I114" i="6" l="1"/>
  <c r="K113" i="6"/>
  <c r="J114" i="6" l="1"/>
  <c r="L114" i="6" s="1"/>
  <c r="H115" i="6" s="1"/>
  <c r="I115" i="6" l="1"/>
  <c r="K114" i="6"/>
  <c r="J115" i="6" l="1"/>
  <c r="L115" i="6" s="1"/>
  <c r="H116" i="6" s="1"/>
  <c r="I116" i="6" l="1"/>
  <c r="K115" i="6"/>
  <c r="J116" i="6" l="1"/>
  <c r="L116" i="6" s="1"/>
  <c r="H117" i="6" s="1"/>
  <c r="I117" i="6" l="1"/>
  <c r="K116" i="6"/>
  <c r="J117" i="6" l="1"/>
  <c r="L117" i="6" s="1"/>
  <c r="H118" i="6" s="1"/>
  <c r="I118" i="6" l="1"/>
  <c r="K117" i="6"/>
  <c r="J118" i="6" l="1"/>
  <c r="L118" i="6" s="1"/>
  <c r="H119" i="6" s="1"/>
  <c r="I119" i="6" l="1"/>
  <c r="K118" i="6"/>
  <c r="J119" i="6" l="1"/>
  <c r="L119" i="6" s="1"/>
  <c r="H120" i="6" s="1"/>
  <c r="I120" i="6" l="1"/>
  <c r="K119" i="6"/>
  <c r="J120" i="6" l="1"/>
  <c r="L120" i="6" s="1"/>
  <c r="H121" i="6" s="1"/>
  <c r="I121" i="6" l="1"/>
  <c r="K120" i="6"/>
  <c r="J121" i="6" l="1"/>
  <c r="L121" i="6" s="1"/>
  <c r="H122" i="6" s="1"/>
  <c r="I122" i="6" l="1"/>
  <c r="K121" i="6"/>
  <c r="J122" i="6" l="1"/>
  <c r="L122" i="6" s="1"/>
  <c r="H123" i="6" s="1"/>
  <c r="I123" i="6" l="1"/>
  <c r="K122" i="6"/>
  <c r="J123" i="6" l="1"/>
  <c r="L123" i="6" s="1"/>
  <c r="H124" i="6" s="1"/>
  <c r="I124" i="6" l="1"/>
  <c r="K123" i="6"/>
  <c r="J124" i="6" l="1"/>
  <c r="L124" i="6" s="1"/>
  <c r="H125" i="6" s="1"/>
  <c r="I125" i="6" l="1"/>
  <c r="K124" i="6"/>
  <c r="J125" i="6" l="1"/>
  <c r="L125" i="6" s="1"/>
  <c r="H126" i="6" s="1"/>
  <c r="I126" i="6" l="1"/>
  <c r="J126" i="6" s="1"/>
  <c r="K126" i="6" s="1"/>
  <c r="K125" i="6"/>
  <c r="L126" i="6" l="1"/>
  <c r="H127" i="6" s="1"/>
  <c r="I127" i="6" s="1"/>
  <c r="J127" i="6" l="1"/>
  <c r="L127" i="6" s="1"/>
  <c r="H128" i="6" s="1"/>
  <c r="I128" i="6" l="1"/>
  <c r="J128" i="6" s="1"/>
  <c r="K128" i="6" s="1"/>
  <c r="K127" i="6"/>
  <c r="L128" i="6" l="1"/>
  <c r="H129" i="6" s="1"/>
  <c r="I129" i="6" s="1"/>
  <c r="J129" i="6" l="1"/>
  <c r="L129" i="6" s="1"/>
  <c r="H130" i="6" s="1"/>
  <c r="I130" i="6" l="1"/>
  <c r="K129" i="6"/>
  <c r="J130" i="6" l="1"/>
  <c r="L130" i="6" s="1"/>
  <c r="H131" i="6" s="1"/>
  <c r="I131" i="6" l="1"/>
  <c r="J131" i="6" s="1"/>
  <c r="K131" i="6" s="1"/>
  <c r="K130" i="6"/>
  <c r="L131" i="6" l="1"/>
  <c r="H132" i="6" s="1"/>
  <c r="I132" i="6" s="1"/>
  <c r="J132" i="6" l="1"/>
  <c r="L132" i="6" s="1"/>
  <c r="H133" i="6" s="1"/>
  <c r="I133" i="6" l="1"/>
  <c r="J133" i="6" s="1"/>
  <c r="K133" i="6" s="1"/>
  <c r="K132" i="6"/>
  <c r="L133" i="6" l="1"/>
  <c r="H134" i="6" s="1"/>
  <c r="I134" i="6" l="1"/>
  <c r="J134" i="6" l="1"/>
  <c r="L134" i="6" s="1"/>
  <c r="H135" i="6" s="1"/>
  <c r="I135" i="6" l="1"/>
  <c r="K134" i="6"/>
  <c r="J135" i="6" l="1"/>
  <c r="L135" i="6" s="1"/>
  <c r="H136" i="6" s="1"/>
  <c r="I136" i="6" l="1"/>
  <c r="K135" i="6"/>
  <c r="J136" i="6" l="1"/>
  <c r="L136" i="6" s="1"/>
  <c r="H137" i="6" s="1"/>
  <c r="I137" i="6" l="1"/>
  <c r="K136" i="6"/>
  <c r="J137" i="6" l="1"/>
  <c r="L137" i="6" s="1"/>
  <c r="H138" i="6" s="1"/>
  <c r="I138" i="6" l="1"/>
  <c r="K137" i="6"/>
  <c r="J138" i="6" l="1"/>
  <c r="L138" i="6" s="1"/>
  <c r="H139" i="6" s="1"/>
  <c r="I139" i="6" l="1"/>
  <c r="K138" i="6"/>
  <c r="J139" i="6" l="1"/>
  <c r="L139" i="6" s="1"/>
  <c r="H140" i="6" s="1"/>
  <c r="I140" i="6" l="1"/>
  <c r="K139" i="6"/>
  <c r="J140" i="6" l="1"/>
  <c r="L140" i="6" s="1"/>
  <c r="H141" i="6" s="1"/>
  <c r="I141" i="6" l="1"/>
  <c r="K140" i="6"/>
  <c r="J141" i="6" l="1"/>
  <c r="L141" i="6" s="1"/>
  <c r="H142" i="6" s="1"/>
  <c r="I142" i="6" l="1"/>
  <c r="K141" i="6"/>
  <c r="J142" i="6" l="1"/>
  <c r="L142" i="6" s="1"/>
  <c r="H143" i="6" s="1"/>
  <c r="I143" i="6" l="1"/>
  <c r="K142" i="6"/>
  <c r="J143" i="6" l="1"/>
  <c r="L143" i="6" s="1"/>
  <c r="H144" i="6" s="1"/>
  <c r="I144" i="6" l="1"/>
  <c r="K143" i="6"/>
  <c r="J144" i="6" l="1"/>
  <c r="L144" i="6" s="1"/>
  <c r="H145" i="6" s="1"/>
  <c r="I145" i="6" l="1"/>
  <c r="K144" i="6"/>
  <c r="J145" i="6" l="1"/>
  <c r="L145" i="6" s="1"/>
  <c r="H146" i="6" s="1"/>
  <c r="I146" i="6" l="1"/>
  <c r="K145" i="6"/>
  <c r="J146" i="6" l="1"/>
  <c r="L146" i="6" s="1"/>
  <c r="H147" i="6" s="1"/>
  <c r="I147" i="6" l="1"/>
  <c r="K146" i="6"/>
  <c r="J147" i="6" l="1"/>
  <c r="L147" i="6" s="1"/>
  <c r="H148" i="6" s="1"/>
  <c r="I148" i="6" l="1"/>
  <c r="K147" i="6"/>
  <c r="J148" i="6" l="1"/>
  <c r="L148" i="6" s="1"/>
  <c r="H149" i="6" s="1"/>
  <c r="I149" i="6" l="1"/>
  <c r="K148" i="6"/>
  <c r="J149" i="6" l="1"/>
  <c r="L149" i="6" s="1"/>
  <c r="H150" i="6" s="1"/>
  <c r="I150" i="6" l="1"/>
  <c r="K149" i="6"/>
  <c r="J150" i="6" l="1"/>
  <c r="L150" i="6" s="1"/>
  <c r="H151" i="6" s="1"/>
  <c r="I151" i="6" l="1"/>
  <c r="K150" i="6"/>
  <c r="J151" i="6" l="1"/>
  <c r="L151" i="6" s="1"/>
  <c r="H152" i="6" s="1"/>
  <c r="I152" i="6" l="1"/>
  <c r="K151" i="6"/>
  <c r="J152" i="6" l="1"/>
  <c r="L152" i="6" s="1"/>
  <c r="H153" i="6" s="1"/>
  <c r="I153" i="6" l="1"/>
  <c r="K152" i="6"/>
  <c r="J153" i="6" l="1"/>
  <c r="L153" i="6" s="1"/>
  <c r="H154" i="6" s="1"/>
  <c r="I154" i="6" l="1"/>
  <c r="K153" i="6"/>
  <c r="J154" i="6" l="1"/>
  <c r="L154" i="6" s="1"/>
  <c r="H155" i="6" s="1"/>
  <c r="I155" i="6" l="1"/>
  <c r="K154" i="6"/>
  <c r="J155" i="6" l="1"/>
  <c r="L155" i="6" s="1"/>
  <c r="H156" i="6" s="1"/>
  <c r="I156" i="6" l="1"/>
  <c r="K155" i="6"/>
  <c r="J156" i="6" l="1"/>
  <c r="L156" i="6" s="1"/>
  <c r="H157" i="6" s="1"/>
  <c r="I157" i="6" l="1"/>
  <c r="K156" i="6"/>
  <c r="J157" i="6" l="1"/>
  <c r="L157" i="6" s="1"/>
  <c r="H158" i="6" s="1"/>
  <c r="I158" i="6" l="1"/>
  <c r="K157" i="6"/>
  <c r="J158" i="6" l="1"/>
  <c r="L158" i="6" s="1"/>
  <c r="H159" i="6" s="1"/>
  <c r="I159" i="6" l="1"/>
  <c r="K158" i="6"/>
  <c r="J159" i="6" l="1"/>
  <c r="L159" i="6" s="1"/>
  <c r="H160" i="6" s="1"/>
  <c r="I160" i="6" l="1"/>
  <c r="K159" i="6"/>
  <c r="J160" i="6" l="1"/>
  <c r="L160" i="6" s="1"/>
  <c r="H161" i="6" s="1"/>
  <c r="I161" i="6" l="1"/>
  <c r="K160" i="6"/>
  <c r="J161" i="6" l="1"/>
  <c r="L161" i="6" s="1"/>
  <c r="H162" i="6" s="1"/>
  <c r="I162" i="6" l="1"/>
  <c r="K161" i="6"/>
  <c r="J162" i="6" l="1"/>
  <c r="L162" i="6" s="1"/>
  <c r="H163" i="6" s="1"/>
  <c r="I163" i="6" l="1"/>
  <c r="K162" i="6"/>
  <c r="J163" i="6" l="1"/>
  <c r="L163" i="6" s="1"/>
  <c r="H164" i="6" s="1"/>
  <c r="I164" i="6" l="1"/>
  <c r="K163" i="6"/>
  <c r="J164" i="6" l="1"/>
  <c r="L164" i="6" s="1"/>
  <c r="H165" i="6" s="1"/>
  <c r="I165" i="6" l="1"/>
  <c r="K164" i="6"/>
  <c r="J165" i="6" l="1"/>
  <c r="L165" i="6" s="1"/>
  <c r="H166" i="6" s="1"/>
  <c r="I166" i="6" l="1"/>
  <c r="K165" i="6"/>
  <c r="J166" i="6" l="1"/>
  <c r="L166" i="6" s="1"/>
  <c r="H167" i="6" s="1"/>
  <c r="I167" i="6" l="1"/>
  <c r="K166" i="6"/>
  <c r="J167" i="6" l="1"/>
  <c r="L167" i="6" s="1"/>
  <c r="H168" i="6" s="1"/>
  <c r="I168" i="6" l="1"/>
  <c r="K167" i="6"/>
  <c r="J168" i="6" l="1"/>
  <c r="L168" i="6" s="1"/>
  <c r="H169" i="6" s="1"/>
  <c r="I169" i="6" l="1"/>
  <c r="K168" i="6"/>
  <c r="J169" i="6" l="1"/>
  <c r="L169" i="6" s="1"/>
  <c r="H170" i="6" s="1"/>
  <c r="I170" i="6" l="1"/>
  <c r="K169" i="6"/>
  <c r="J170" i="6" l="1"/>
  <c r="L170" i="6" s="1"/>
  <c r="H171" i="6" s="1"/>
  <c r="I171" i="6" l="1"/>
  <c r="K170" i="6"/>
  <c r="J171" i="6" l="1"/>
  <c r="L171" i="6" s="1"/>
  <c r="H172" i="6" s="1"/>
  <c r="I172" i="6" l="1"/>
  <c r="K171" i="6"/>
  <c r="J172" i="6" l="1"/>
  <c r="L172" i="6" s="1"/>
  <c r="H173" i="6" s="1"/>
  <c r="I173" i="6" l="1"/>
  <c r="K172" i="6"/>
  <c r="J173" i="6" l="1"/>
  <c r="L173" i="6" s="1"/>
  <c r="H174" i="6" s="1"/>
  <c r="I174" i="6" l="1"/>
  <c r="K173" i="6"/>
  <c r="J174" i="6" l="1"/>
  <c r="L174" i="6" s="1"/>
  <c r="H175" i="6" s="1"/>
  <c r="I175" i="6" l="1"/>
  <c r="K174" i="6"/>
  <c r="J175" i="6" l="1"/>
  <c r="L175" i="6" s="1"/>
  <c r="H176" i="6" s="1"/>
  <c r="I176" i="6" l="1"/>
  <c r="K175" i="6"/>
  <c r="J176" i="6" l="1"/>
  <c r="L176" i="6" s="1"/>
  <c r="H177" i="6" s="1"/>
  <c r="I177" i="6" l="1"/>
  <c r="K176" i="6"/>
  <c r="J177" i="6" l="1"/>
  <c r="L177" i="6" s="1"/>
  <c r="H178" i="6" s="1"/>
  <c r="I178" i="6" l="1"/>
  <c r="K177" i="6"/>
  <c r="J178" i="6" l="1"/>
  <c r="L178" i="6" s="1"/>
  <c r="H179" i="6" s="1"/>
  <c r="I179" i="6" l="1"/>
  <c r="K178" i="6"/>
  <c r="J179" i="6" l="1"/>
  <c r="L179" i="6" s="1"/>
  <c r="H180" i="6" s="1"/>
  <c r="I180" i="6" l="1"/>
  <c r="K179" i="6"/>
  <c r="J180" i="6" l="1"/>
  <c r="L180" i="6" s="1"/>
  <c r="H181" i="6" s="1"/>
  <c r="I181" i="6" l="1"/>
  <c r="K180" i="6"/>
  <c r="J181" i="6" l="1"/>
  <c r="L181" i="6" s="1"/>
  <c r="H182" i="6" s="1"/>
  <c r="I182" i="6" l="1"/>
  <c r="K181" i="6"/>
  <c r="J182" i="6" l="1"/>
  <c r="L182" i="6" s="1"/>
  <c r="H183" i="6" s="1"/>
  <c r="K182" i="6" l="1"/>
  <c r="I183" i="6"/>
  <c r="J183" i="6" l="1"/>
  <c r="L183" i="6" s="1"/>
  <c r="H184" i="6" s="1"/>
  <c r="I184" i="6" l="1"/>
  <c r="K183" i="6"/>
  <c r="J184" i="6" l="1"/>
  <c r="L184" i="6" s="1"/>
  <c r="H185" i="6" s="1"/>
  <c r="I185" i="6" l="1"/>
  <c r="K184" i="6"/>
  <c r="J185" i="6" l="1"/>
  <c r="L185" i="6" s="1"/>
  <c r="H186" i="6" s="1"/>
  <c r="I186" i="6" l="1"/>
  <c r="K185" i="6"/>
  <c r="J186" i="6" l="1"/>
  <c r="D16" i="6"/>
  <c r="K186" i="6" l="1"/>
  <c r="L186" i="6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<sst xmlns="http://schemas.openxmlformats.org/spreadsheetml/2006/main" count="81" uniqueCount="77">
  <si>
    <t>תאריך</t>
  </si>
  <si>
    <t xml:space="preserve">© 2024 פתרונות אקסל לעסקים | Excelwiz </t>
  </si>
  <si>
    <t>🌐</t>
  </si>
  <si>
    <t xml:space="preserve"> רוצים לראות מה עוד אפשר לעשות עם אקסל לעסק ?</t>
  </si>
  <si>
    <t>אהבתם את האקסל ?  אשמח לדעת  !  בכל זאת השקענו :)</t>
  </si>
  <si>
    <t>ניסיון של 20 שנה בניהול כספים וייעוץ לעסקים קטנים ובינוניים</t>
  </si>
  <si>
    <t>פתרונות לאוטומציה, תזרים מזומנים, בקרה תקציבית</t>
  </si>
  <si>
    <t>בניית כלים ודוחות באקסל בהתאמה אישית</t>
  </si>
  <si>
    <r>
      <rPr>
        <sz val="12"/>
        <color theme="2" tint="-0.749992370372631"/>
        <rFont val="Aptos Narrow"/>
        <family val="2"/>
        <scheme val="minor"/>
      </rPr>
      <t>💼</t>
    </r>
    <r>
      <rPr>
        <sz val="11"/>
        <color theme="2" tint="-0.749992370372631"/>
        <rFont val="Aptos Narrow"/>
        <family val="2"/>
        <scheme val="minor"/>
      </rPr>
      <t xml:space="preserve"> </t>
    </r>
    <r>
      <rPr>
        <b/>
        <sz val="11"/>
        <color theme="2" tint="-0.749992370372631"/>
        <rFont val="Aptos Narrow"/>
        <family val="2"/>
        <scheme val="minor"/>
      </rPr>
      <t>אקסל חכם. תוצאות מדויקות. מותאם לעסק שלך</t>
    </r>
  </si>
  <si>
    <t>פתרונות אקסל לעסקים</t>
  </si>
  <si>
    <t>שבת</t>
  </si>
  <si>
    <t>יום שישי</t>
  </si>
  <si>
    <t>יום חמישי</t>
  </si>
  <si>
    <t>יום רביעי</t>
  </si>
  <si>
    <t>יום שלישי</t>
  </si>
  <si>
    <t>יום שני</t>
  </si>
  <si>
    <t>יום ראשון</t>
  </si>
  <si>
    <t>יום</t>
  </si>
  <si>
    <t>th</t>
  </si>
  <si>
    <t>תאילנדית</t>
  </si>
  <si>
    <t>דצמבר</t>
  </si>
  <si>
    <t>ru</t>
  </si>
  <si>
    <t>רוסית</t>
  </si>
  <si>
    <t>נובמבר</t>
  </si>
  <si>
    <t>ro</t>
  </si>
  <si>
    <t>רומנית</t>
  </si>
  <si>
    <t>אוקטובר</t>
  </si>
  <si>
    <t>fr</t>
  </si>
  <si>
    <t>צרפתית</t>
  </si>
  <si>
    <t>ספטמבר</t>
  </si>
  <si>
    <t>ar</t>
  </si>
  <si>
    <t>ערבית</t>
  </si>
  <si>
    <t>אוגוסט</t>
  </si>
  <si>
    <t>יולי</t>
  </si>
  <si>
    <t>zh-chs</t>
  </si>
  <si>
    <t>סינית</t>
  </si>
  <si>
    <t>יוני</t>
  </si>
  <si>
    <t>ti*</t>
  </si>
  <si>
    <t>טיגרינית</t>
  </si>
  <si>
    <t>מאי</t>
  </si>
  <si>
    <t>hi</t>
  </si>
  <si>
    <t>הינדית (הודו)</t>
  </si>
  <si>
    <t>אפריל</t>
  </si>
  <si>
    <t>am</t>
  </si>
  <si>
    <t>אמהרית</t>
  </si>
  <si>
    <t>מרץ</t>
  </si>
  <si>
    <t>en</t>
  </si>
  <si>
    <t>אנגלית</t>
  </si>
  <si>
    <t>פברואר</t>
  </si>
  <si>
    <t>ינואר</t>
  </si>
  <si>
    <t>קוד</t>
  </si>
  <si>
    <t>שפה</t>
  </si>
  <si>
    <t>שפה נבחרת</t>
  </si>
  <si>
    <t>`</t>
  </si>
  <si>
    <t>שנה</t>
  </si>
  <si>
    <t>דוגמאות למערכות, דשבורדים ודוחות</t>
  </si>
  <si>
    <t>אשף אקסל</t>
  </si>
  <si>
    <t xml:space="preserve">הלוואה מס' </t>
  </si>
  <si>
    <t>לוח סילוקין</t>
  </si>
  <si>
    <t>ריבית שנתית</t>
  </si>
  <si>
    <t>תשלום מספר</t>
  </si>
  <si>
    <t>יתרת פתיחה</t>
  </si>
  <si>
    <t>ריבית</t>
  </si>
  <si>
    <t>סוג החזר</t>
  </si>
  <si>
    <t>תאריך תשלום ראשון</t>
  </si>
  <si>
    <t>סכום הלוואה</t>
  </si>
  <si>
    <t>שפיצר</t>
  </si>
  <si>
    <t>מספר תשלומים</t>
  </si>
  <si>
    <t>יתרת סגירה</t>
  </si>
  <si>
    <t>מספר שנים</t>
  </si>
  <si>
    <t>קרן</t>
  </si>
  <si>
    <t>סך תשלום</t>
  </si>
  <si>
    <t>סך תשלומי ריבית</t>
  </si>
  <si>
    <t>סך החזרים</t>
  </si>
  <si>
    <t>קרן שווה</t>
  </si>
  <si>
    <t>תשלום חודשי קרן + ריבית</t>
  </si>
  <si>
    <t>תשלום חודשי קרן בלבד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</si>
</sst>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₪&quot;\ * #,##0.00_ ;_ &quot;₪&quot;\ * \-#,##0.00_ ;_ &quot;₪&quot;\ * &quot;-&quot;??_ ;_ @_ "/>
    <numFmt numFmtId="164" formatCode="0.0"/>
    <numFmt numFmtId="165" formatCode="[$-1010000]d/m/yy;@"/>
    <numFmt numFmtId="166" formatCode="&quot;₪&quot;\ #,##0.00"/>
    <numFmt numFmtId="167" formatCode="&quot;₪&quot;\ #,##0"/>
  </numFmts>
  <fonts count="22" x14ac:knownFonts="1">
    <font>
      <sz val="11"/>
      <color theme="1"/>
      <name val="Aptos Narrow"/>
      <family val="2"/>
      <charset val="177"/>
      <scheme val="minor"/>
    </font>
    <font>
      <sz val="11"/>
      <color theme="2" tint="-0.749992370372631"/>
      <name val="Aptos Narrow"/>
      <family val="2"/>
      <charset val="177"/>
      <scheme val="minor"/>
    </font>
    <font>
      <sz val="17"/>
      <color rgb="FFCC0099"/>
      <name val="Aptos Narrow"/>
      <family val="2"/>
      <charset val="177"/>
      <scheme val="minor"/>
    </font>
    <font>
      <b/>
      <sz val="11"/>
      <color theme="2" tint="-0.74999237037263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2" tint="-0.749992370372631"/>
      <name val="Aptos Narrow"/>
      <family val="2"/>
      <scheme val="minor"/>
    </font>
    <font>
      <sz val="12"/>
      <color theme="2" tint="-0.749992370372631"/>
      <name val="Aptos Narrow"/>
      <family val="2"/>
      <scheme val="minor"/>
    </font>
    <font>
      <b/>
      <sz val="18"/>
      <color theme="1"/>
      <name val="Aptos Narrow"/>
      <family val="2"/>
      <charset val="177"/>
      <scheme val="minor"/>
    </font>
    <font>
      <b/>
      <sz val="13.5"/>
      <color theme="8"/>
      <name val="Aptos Narrow"/>
      <family val="2"/>
      <charset val="177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charset val="177"/>
      <scheme val="minor"/>
    </font>
    <font>
      <sz val="14"/>
      <color theme="0"/>
      <name val="Aptos Black"/>
      <family val="2"/>
    </font>
    <font>
      <sz val="11"/>
      <color theme="1"/>
      <name val="Calibri"/>
      <family val="2"/>
    </font>
    <font>
      <sz val="13"/>
      <color theme="1"/>
      <name val="Calibri"/>
      <family val="2"/>
    </font>
    <font>
      <sz val="12"/>
      <color theme="0"/>
      <name val="Aptos Black"/>
      <family val="2"/>
    </font>
    <font>
      <b/>
      <sz val="12"/>
      <color theme="0"/>
      <name val="Aptos Black"/>
      <family val="2"/>
    </font>
    <font>
      <sz val="11"/>
      <color theme="1"/>
      <name val="Aptos Narrow"/>
      <family val="2"/>
      <charset val="177"/>
      <scheme val="minor"/>
    </font>
    <font>
      <sz val="16"/>
      <color theme="1" tint="0.499984740745262"/>
      <name val="Aptos Narrow"/>
      <family val="2"/>
      <scheme val="minor"/>
    </font>
    <font>
      <sz val="10"/>
      <color theme="1" tint="0.499984740745262"/>
      <name val="Aptos Narrow"/>
      <family val="2"/>
      <scheme val="minor"/>
    </font>
    <font>
      <b/>
      <sz val="11"/>
      <color theme="0"/>
      <name val="Aptos Black"/>
      <family val="2"/>
    </font>
    <font>
      <b/>
      <sz val="10"/>
      <color theme="1" tint="0.249977111117893"/>
      <name val="Aptos Narrow"/>
      <family val="2"/>
      <scheme val="minor"/>
    </font>
    <font>
      <sz val="10"/>
      <color theme="1" tint="0.249977111117893"/>
      <name val="Aptos Narrow"/>
      <family val="2"/>
      <scheme val="minor"/>
    </font>
  </fonts>
  <fills count="5">
    <fill>
      <patternFill patternType="none"/>
    </fill>
    <fill>
      <patternFill patternType="gray125"/>
    </fill>
    <fill>
      <gradientFill>
        <stop position="0">
          <color theme="7"/>
        </stop>
        <stop position="1">
          <color rgb="FFCC0099"/>
        </stop>
      </gradientFill>
    </fill>
    <fill>
      <patternFill patternType="solid">
        <fgColor theme="0"/>
        <bgColor indexed="64"/>
      </patternFill>
    </fill>
    <fill>
      <patternFill patternType="solid">
        <fgColor rgb="FF0F9ED5"/>
        <bgColor auto="1"/>
      </patternFill>
    </fill>
  </fills>
  <borders count="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rgb="FF00B0F0"/>
      </bottom>
      <diagonal/>
    </border>
    <border>
      <left/>
      <right/>
      <top/>
      <bottom style="medium">
        <color rgb="FFFF0066"/>
      </bottom>
      <diagonal/>
    </border>
    <border>
      <left style="dotted">
        <color theme="0" tint="-0.499984740745262"/>
      </left>
      <right style="dotted">
        <color theme="0" tint="-0.499984740745262"/>
      </right>
      <top style="dotted">
        <color theme="0" tint="-0.499984740745262"/>
      </top>
      <bottom style="dotted">
        <color theme="0" tint="-0.499984740745262"/>
      </bottom>
      <diagonal/>
    </border>
    <border>
      <left style="thin">
        <color theme="0"/>
      </left>
      <right/>
      <top/>
      <bottom/>
      <diagonal/>
    </border>
  </borders>
  <cellStyleXfs count="6">
    <xf numFmtId="0" fontId="0" fillId="0" borderId="0"/>
    <xf numFmtId="0" fontId="10" fillId="0" borderId="0" applyNumberForma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4" fontId="1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49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17" fontId="0" fillId="0" borderId="0" xfId="0" applyNumberForma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1" fillId="0" borderId="0" xfId="0" applyFont="1"/>
    <xf numFmtId="0" fontId="0" fillId="0" borderId="0" xfId="0" applyAlignment="1">
      <alignment horizontal="right" vertical="center" indent="1"/>
    </xf>
    <xf numFmtId="0" fontId="4" fillId="0" borderId="0" xfId="0" applyFont="1" applyAlignment="1">
      <alignment horizontal="right"/>
    </xf>
    <xf numFmtId="0" fontId="1" fillId="0" borderId="0" xfId="0" applyFont="1" applyAlignment="1">
      <alignment horizontal="right" indent="2"/>
    </xf>
    <xf numFmtId="0" fontId="5" fillId="0" borderId="0" xfId="0" applyFont="1"/>
    <xf numFmtId="0" fontId="5" fillId="0" borderId="0" xfId="0" applyFont="1" applyAlignment="1">
      <alignment horizontal="right"/>
    </xf>
    <xf numFmtId="0" fontId="7" fillId="0" borderId="0" xfId="0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0" fillId="0" borderId="0" xfId="0" applyAlignment="1">
      <alignment wrapText="1"/>
    </xf>
    <xf numFmtId="0" fontId="9" fillId="0" borderId="0" xfId="0" applyFont="1" applyAlignment="1">
      <alignment wrapText="1"/>
    </xf>
    <xf numFmtId="0" fontId="12" fillId="0" borderId="0" xfId="2" applyFont="1"/>
    <xf numFmtId="0" fontId="12" fillId="0" borderId="0" xfId="2" applyFont="1" applyAlignment="1">
      <alignment horizontal="center"/>
    </xf>
    <xf numFmtId="0" fontId="9" fillId="0" borderId="0" xfId="2"/>
    <xf numFmtId="164" fontId="12" fillId="0" borderId="0" xfId="2" applyNumberFormat="1" applyFont="1"/>
    <xf numFmtId="164" fontId="12" fillId="0" borderId="0" xfId="2" applyNumberFormat="1" applyFont="1" applyAlignment="1">
      <alignment horizontal="right"/>
    </xf>
    <xf numFmtId="0" fontId="12" fillId="3" borderId="0" xfId="2" applyFont="1" applyFill="1"/>
    <xf numFmtId="0" fontId="12" fillId="0" borderId="0" xfId="2" applyFont="1" applyAlignment="1">
      <alignment horizontal="right"/>
    </xf>
    <xf numFmtId="0" fontId="12" fillId="3" borderId="0" xfId="2" applyFont="1" applyFill="1" applyAlignment="1">
      <alignment horizontal="right"/>
    </xf>
    <xf numFmtId="0" fontId="12" fillId="3" borderId="0" xfId="2" applyFont="1" applyFill="1" applyAlignment="1">
      <alignment horizontal="center"/>
    </xf>
    <xf numFmtId="0" fontId="14" fillId="2" borderId="1" xfId="1" applyFont="1" applyFill="1" applyBorder="1" applyAlignment="1">
      <alignment horizontal="right" vertical="center"/>
    </xf>
    <xf numFmtId="0" fontId="15" fillId="2" borderId="1" xfId="1" applyFont="1" applyFill="1" applyBorder="1" applyAlignment="1">
      <alignment horizontal="right" vertical="center"/>
    </xf>
    <xf numFmtId="0" fontId="14" fillId="4" borderId="1" xfId="1" applyFont="1" applyFill="1" applyBorder="1" applyAlignment="1" applyProtection="1">
      <alignment horizontal="center" vertical="center"/>
      <protection locked="0"/>
    </xf>
    <xf numFmtId="0" fontId="15" fillId="4" borderId="1" xfId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right" vertical="center"/>
    </xf>
    <xf numFmtId="0" fontId="13" fillId="0" borderId="0" xfId="2" applyFont="1"/>
    <xf numFmtId="0" fontId="17" fillId="0" borderId="2" xfId="0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165" fontId="18" fillId="0" borderId="0" xfId="0" applyNumberFormat="1" applyFont="1" applyAlignment="1">
      <alignment horizontal="center" vertical="center"/>
    </xf>
    <xf numFmtId="10" fontId="14" fillId="4" borderId="1" xfId="5" applyNumberFormat="1" applyFont="1" applyFill="1" applyBorder="1" applyAlignment="1" applyProtection="1">
      <alignment horizontal="center" vertical="center"/>
      <protection locked="0"/>
    </xf>
    <xf numFmtId="0" fontId="17" fillId="0" borderId="3" xfId="0" applyFont="1" applyBorder="1" applyAlignment="1">
      <alignment horizontal="center" vertical="center"/>
    </xf>
    <xf numFmtId="167" fontId="15" fillId="4" borderId="1" xfId="1" applyNumberFormat="1" applyFont="1" applyFill="1" applyBorder="1" applyAlignment="1" applyProtection="1">
      <alignment horizontal="center" vertical="center"/>
      <protection locked="0"/>
    </xf>
    <xf numFmtId="14" fontId="19" fillId="4" borderId="1" xfId="1" applyNumberFormat="1" applyFont="1" applyFill="1" applyBorder="1" applyAlignment="1" applyProtection="1">
      <alignment horizontal="center" vertical="center"/>
      <protection locked="0"/>
    </xf>
    <xf numFmtId="0" fontId="20" fillId="0" borderId="4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/>
    </xf>
    <xf numFmtId="14" fontId="21" fillId="0" borderId="0" xfId="0" applyNumberFormat="1" applyFont="1" applyAlignment="1">
      <alignment horizontal="center" vertical="center"/>
    </xf>
    <xf numFmtId="166" fontId="21" fillId="0" borderId="0" xfId="4" applyNumberFormat="1" applyFont="1" applyFill="1" applyBorder="1" applyAlignment="1">
      <alignment horizontal="center" vertical="center"/>
    </xf>
    <xf numFmtId="0" fontId="21" fillId="0" borderId="5" xfId="4" applyNumberFormat="1" applyFont="1" applyFill="1" applyBorder="1" applyAlignment="1">
      <alignment horizontal="center" vertical="center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4" borderId="1" xfId="1" applyFont="1" applyFill="1" applyBorder="1" applyAlignment="1" applyProtection="1">
      <alignment horizontal="center" vertical="center"/>
    </xf>
    <xf numFmtId="167" fontId="15" fillId="4" borderId="1" xfId="1" applyNumberFormat="1" applyFont="1" applyFill="1" applyBorder="1" applyAlignment="1" applyProtection="1">
      <alignment horizontal="center" vertical="center"/>
    </xf>
    <xf numFmtId="167" fontId="19" fillId="4" borderId="1" xfId="1" applyNumberFormat="1" applyFont="1" applyFill="1" applyBorder="1" applyAlignment="1" applyProtection="1">
      <alignment horizontal="center" vertical="center"/>
    </xf>
    <xf numFmtId="0" fontId="11" fillId="2" borderId="0" xfId="1" applyFont="1" applyFill="1" applyAlignment="1">
      <alignment horizontal="center" vertical="center"/>
    </xf>
  </cellXfs>
  <cellStyles count="6">
    <cellStyle name="Currency" xfId="4" builtinId="4"/>
    <cellStyle name="Normal" xfId="0" builtinId="0"/>
    <cellStyle name="Normal 2" xfId="2" xr:uid="{63922845-0F5E-4B49-8E44-F5CE6CEA0884}"/>
    <cellStyle name="Percent" xfId="5" builtinId="5"/>
    <cellStyle name="Percent 2" xfId="3" xr:uid="{AEF68447-9848-4EE2-9496-9E814E078199}"/>
    <cellStyle name="היפר-קישור" xfId="1" builtinId="8"/>
  </cellStyles>
  <dxfs count="0"/>
  <tableStyles count="0" defaultTableStyle="TableStyleMedium2" defaultPivotStyle="PivotStyleLight16"/>
  <colors>
    <mruColors>
      <color rgb="FF0F9ED5"/>
      <color rgb="FFF7F7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&#1488;&#1493;&#1491;&#1493;&#1514;!C1"/><Relationship Id="rId1" Type="http://schemas.openxmlformats.org/officeDocument/2006/relationships/hyperlink" Target="#'&#1490;&#1500;&#1497;&#1493;&#1503; &#1513;&#1506;&#1493;&#1514;'!A1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image" Target="../media/image2.sv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13" Type="http://schemas.openxmlformats.org/officeDocument/2006/relationships/image" Target="../media/image9.png"/><Relationship Id="rId3" Type="http://schemas.openxmlformats.org/officeDocument/2006/relationships/image" Target="../media/image1.png"/><Relationship Id="rId7" Type="http://schemas.openxmlformats.org/officeDocument/2006/relationships/hyperlink" Target="http://www.excelwiz.co.il/" TargetMode="External"/><Relationship Id="rId12" Type="http://schemas.openxmlformats.org/officeDocument/2006/relationships/image" Target="../media/image8.png"/><Relationship Id="rId2" Type="http://schemas.openxmlformats.org/officeDocument/2006/relationships/hyperlink" Target="#&#1488;&#1493;&#1491;&#1493;&#1514;!A1"/><Relationship Id="rId1" Type="http://schemas.openxmlformats.org/officeDocument/2006/relationships/hyperlink" Target="#&#1492;&#1500;&#1493;&#1493;&#1488;&#1492;!A1"/><Relationship Id="rId6" Type="http://schemas.openxmlformats.org/officeDocument/2006/relationships/image" Target="../media/image5.png"/><Relationship Id="rId11" Type="http://schemas.openxmlformats.org/officeDocument/2006/relationships/image" Target="../media/image4.svg"/><Relationship Id="rId5" Type="http://schemas.openxmlformats.org/officeDocument/2006/relationships/hyperlink" Target="https://wa.me/972546996706" TargetMode="External"/><Relationship Id="rId15" Type="http://schemas.openxmlformats.org/officeDocument/2006/relationships/image" Target="../media/image11.png"/><Relationship Id="rId10" Type="http://schemas.openxmlformats.org/officeDocument/2006/relationships/image" Target="../media/image3.png"/><Relationship Id="rId4" Type="http://schemas.openxmlformats.org/officeDocument/2006/relationships/image" Target="../media/image2.svg"/><Relationship Id="rId9" Type="http://schemas.openxmlformats.org/officeDocument/2006/relationships/image" Target="../media/image7.svg"/><Relationship Id="rId14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1552578</xdr:colOff>
      <xdr:row>83</xdr:row>
      <xdr:rowOff>141754</xdr:rowOff>
    </xdr:to>
    <xdr:sp macro="" textlink="">
      <xdr:nvSpPr>
        <xdr:cNvPr id="19" name="Rectangle 1">
          <a:extLst>
            <a:ext uri="{FF2B5EF4-FFF2-40B4-BE49-F238E27FC236}">
              <a16:creationId xmlns:a16="http://schemas.microsoft.com/office/drawing/2014/main" id="{03ED1ECF-B75F-49CE-8428-1800E1B1406F}"/>
            </a:ext>
          </a:extLst>
        </xdr:cNvPr>
        <xdr:cNvSpPr/>
      </xdr:nvSpPr>
      <xdr:spPr>
        <a:xfrm flipH="1">
          <a:off x="9834495822" y="0"/>
          <a:ext cx="1552578" cy="20106154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absoluteAnchor>
    <xdr:pos x="0" y="1628774"/>
    <xdr:ext cx="1590674" cy="371475"/>
    <xdr:sp macro="" textlink="">
      <xdr:nvSpPr>
        <xdr:cNvPr id="10" name="Freeform: Shape 2">
          <a:extLst>
            <a:ext uri="{FF2B5EF4-FFF2-40B4-BE49-F238E27FC236}">
              <a16:creationId xmlns:a16="http://schemas.microsoft.com/office/drawing/2014/main" id="{BC0769D8-D5C5-4E36-A23A-0F91491B0505}"/>
            </a:ext>
          </a:extLst>
        </xdr:cNvPr>
        <xdr:cNvSpPr/>
      </xdr:nvSpPr>
      <xdr:spPr>
        <a:xfrm flipH="1">
          <a:off x="9834457726" y="1628774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chemeClr val="accent5">
                <a:lumMod val="60000"/>
                <a:lumOff val="40000"/>
              </a:schemeClr>
            </a:gs>
          </a:gsLst>
          <a:lin ang="0" scaled="0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absoluteAnchor>
  <xdr:absoluteAnchor>
    <xdr:pos x="342793" y="1543050"/>
    <xdr:ext cx="1171683" cy="485775"/>
    <xdr:sp macro="" textlink="">
      <xdr:nvSpPr>
        <xdr:cNvPr id="11" name="TextBox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DCD1AC6-AFA6-4DCA-BE02-BDE2E911E10B}"/>
            </a:ext>
          </a:extLst>
        </xdr:cNvPr>
        <xdr:cNvSpPr txBox="1"/>
      </xdr:nvSpPr>
      <xdr:spPr>
        <a:xfrm>
          <a:off x="9834533924" y="15430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חישוב הלוואה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523876" y="838200"/>
    <xdr:ext cx="394875" cy="371475"/>
    <xdr:sp macro="" textlink="">
      <xdr:nvSpPr>
        <xdr:cNvPr id="12" name="Freeform: Shape 4">
          <a:extLst>
            <a:ext uri="{FF2B5EF4-FFF2-40B4-BE49-F238E27FC236}">
              <a16:creationId xmlns:a16="http://schemas.microsoft.com/office/drawing/2014/main" id="{E01511EC-0ED7-4CC3-B8C1-B58C85E25DE8}"/>
            </a:ext>
          </a:extLst>
        </xdr:cNvPr>
        <xdr:cNvSpPr/>
      </xdr:nvSpPr>
      <xdr:spPr>
        <a:xfrm>
          <a:off x="9835129649" y="838200"/>
          <a:ext cx="394875" cy="371475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absoluteAnchor>
  <xdr:absoluteAnchor>
    <xdr:pos x="362599" y="2495550"/>
    <xdr:ext cx="1143216" cy="480059"/>
    <xdr:sp macro="" textlink="">
      <xdr:nvSpPr>
        <xdr:cNvPr id="14" name="TextBox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7604B2E-154A-48EA-9931-AB95639F8590}"/>
            </a:ext>
          </a:extLst>
        </xdr:cNvPr>
        <xdr:cNvSpPr txBox="1"/>
      </xdr:nvSpPr>
      <xdr:spPr>
        <a:xfrm>
          <a:off x="9834542585" y="2495550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0" y="238125"/>
    <xdr:ext cx="1571625" cy="457200"/>
    <xdr:sp macro="" textlink="">
      <xdr:nvSpPr>
        <xdr:cNvPr id="15" name="TextBox 21">
          <a:extLst>
            <a:ext uri="{FF2B5EF4-FFF2-40B4-BE49-F238E27FC236}">
              <a16:creationId xmlns:a16="http://schemas.microsoft.com/office/drawing/2014/main" id="{36E9CD70-75E5-47CB-8E8E-24706B7D2224}"/>
            </a:ext>
          </a:extLst>
        </xdr:cNvPr>
        <xdr:cNvSpPr txBox="1"/>
      </xdr:nvSpPr>
      <xdr:spPr>
        <a:xfrm>
          <a:off x="9834476775" y="238125"/>
          <a:ext cx="1571625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אקסלים חכמים </a:t>
          </a:r>
        </a:p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לניהול העסק</a:t>
          </a:r>
          <a:endParaRPr lang="en-IL" sz="100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28576" y="2571749"/>
    <xdr:ext cx="342899" cy="342899"/>
    <xdr:pic>
      <xdr:nvPicPr>
        <xdr:cNvPr id="16" name="גרפיקה 15" descr="שאלות קו מיתאר">
          <a:extLst>
            <a:ext uri="{FF2B5EF4-FFF2-40B4-BE49-F238E27FC236}">
              <a16:creationId xmlns:a16="http://schemas.microsoft.com/office/drawing/2014/main" id="{B4FFE6B6-22B5-4437-8464-5E4A1CDDDA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9835676925" y="2571749"/>
          <a:ext cx="342899" cy="342899"/>
        </a:xfrm>
        <a:prstGeom prst="rect">
          <a:avLst/>
        </a:prstGeom>
      </xdr:spPr>
    </xdr:pic>
    <xdr:clientData/>
  </xdr:absoluteAnchor>
  <xdr:twoCellAnchor editAs="absolute">
    <xdr:from>
      <xdr:col>0</xdr:col>
      <xdr:colOff>38099</xdr:colOff>
      <xdr:row>6</xdr:row>
      <xdr:rowOff>133350</xdr:rowOff>
    </xdr:from>
    <xdr:to>
      <xdr:col>0</xdr:col>
      <xdr:colOff>371473</xdr:colOff>
      <xdr:row>8</xdr:row>
      <xdr:rowOff>9524</xdr:rowOff>
    </xdr:to>
    <xdr:pic>
      <xdr:nvPicPr>
        <xdr:cNvPr id="18" name="גרפיקה 17" descr="לוח עם פריטים מסומנים ב- v עם מילוי מלא">
          <a:extLst>
            <a:ext uri="{FF2B5EF4-FFF2-40B4-BE49-F238E27FC236}">
              <a16:creationId xmlns:a16="http://schemas.microsoft.com/office/drawing/2014/main" id="{0B3EFE71-9E90-419C-937F-6C8B1BD0EC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9835676927" y="1638300"/>
          <a:ext cx="333374" cy="333374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1552578</xdr:colOff>
      <xdr:row>106</xdr:row>
      <xdr:rowOff>84604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270FDA38-73E9-42EA-A4A7-B9EDE6D367C4}"/>
            </a:ext>
          </a:extLst>
        </xdr:cNvPr>
        <xdr:cNvSpPr/>
      </xdr:nvSpPr>
      <xdr:spPr>
        <a:xfrm flipH="1">
          <a:off x="11235251847" y="0"/>
          <a:ext cx="1552578" cy="20106154"/>
        </a:xfrm>
        <a:prstGeom prst="rect">
          <a:avLst/>
        </a:prstGeom>
        <a:solidFill>
          <a:srgbClr val="F7F7F7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absoluteAnchor>
    <xdr:pos x="0" y="2562224"/>
    <xdr:ext cx="1590674" cy="371475"/>
    <xdr:sp macro="" textlink="">
      <xdr:nvSpPr>
        <xdr:cNvPr id="3" name="Freeform: Shape 2">
          <a:extLst>
            <a:ext uri="{FF2B5EF4-FFF2-40B4-BE49-F238E27FC236}">
              <a16:creationId xmlns:a16="http://schemas.microsoft.com/office/drawing/2014/main" id="{8E3D2576-0587-4603-8158-F95E1690E762}"/>
            </a:ext>
          </a:extLst>
        </xdr:cNvPr>
        <xdr:cNvSpPr/>
      </xdr:nvSpPr>
      <xdr:spPr>
        <a:xfrm flipH="1">
          <a:off x="11235213751" y="2562224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chemeClr val="accent5">
                <a:lumMod val="60000"/>
                <a:lumOff val="40000"/>
              </a:schemeClr>
            </a:gs>
          </a:gsLst>
          <a:lin ang="0" scaled="0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absoluteAnchor>
  <xdr:absoluteAnchor>
    <xdr:pos x="342793" y="1543050"/>
    <xdr:ext cx="1171683" cy="485775"/>
    <xdr:sp macro="" textlink="">
      <xdr:nvSpPr>
        <xdr:cNvPr id="4" name="TextBox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45D11E-EEAB-4B46-B251-E61FAC872259}"/>
            </a:ext>
          </a:extLst>
        </xdr:cNvPr>
        <xdr:cNvSpPr txBox="1"/>
      </xdr:nvSpPr>
      <xdr:spPr>
        <a:xfrm>
          <a:off x="11235289949" y="15430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חישוב הלוואה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523876" y="838200"/>
    <xdr:ext cx="394875" cy="371475"/>
    <xdr:sp macro="" textlink="">
      <xdr:nvSpPr>
        <xdr:cNvPr id="5" name="Freeform: Shape 4">
          <a:extLst>
            <a:ext uri="{FF2B5EF4-FFF2-40B4-BE49-F238E27FC236}">
              <a16:creationId xmlns:a16="http://schemas.microsoft.com/office/drawing/2014/main" id="{0EE9897E-8565-41C0-B4F9-C717A486081D}"/>
            </a:ext>
          </a:extLst>
        </xdr:cNvPr>
        <xdr:cNvSpPr/>
      </xdr:nvSpPr>
      <xdr:spPr>
        <a:xfrm>
          <a:off x="11235885674" y="838200"/>
          <a:ext cx="394875" cy="371475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absoluteAnchor>
  <xdr:absoluteAnchor>
    <xdr:pos x="362599" y="2495550"/>
    <xdr:ext cx="1143216" cy="480059"/>
    <xdr:sp macro="" textlink="">
      <xdr:nvSpPr>
        <xdr:cNvPr id="7" name="TextBox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71FEB36-DC01-4323-85CF-79E08BB7DA22}"/>
            </a:ext>
          </a:extLst>
        </xdr:cNvPr>
        <xdr:cNvSpPr txBox="1"/>
      </xdr:nvSpPr>
      <xdr:spPr>
        <a:xfrm>
          <a:off x="11235298610" y="2495550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0" y="238125"/>
    <xdr:ext cx="1571625" cy="457200"/>
    <xdr:sp macro="" textlink="">
      <xdr:nvSpPr>
        <xdr:cNvPr id="10" name="TextBox 21">
          <a:extLst>
            <a:ext uri="{FF2B5EF4-FFF2-40B4-BE49-F238E27FC236}">
              <a16:creationId xmlns:a16="http://schemas.microsoft.com/office/drawing/2014/main" id="{DAE72DEC-2AF8-41ED-B33E-ABC0BE9B759C}"/>
            </a:ext>
          </a:extLst>
        </xdr:cNvPr>
        <xdr:cNvSpPr txBox="1"/>
      </xdr:nvSpPr>
      <xdr:spPr>
        <a:xfrm>
          <a:off x="11235232800" y="238125"/>
          <a:ext cx="1571625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אקסלים חכמים </a:t>
          </a:r>
        </a:p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לניהול העסק</a:t>
          </a:r>
          <a:endParaRPr lang="en-IL" sz="100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28576" y="2571749"/>
    <xdr:ext cx="342899" cy="342899"/>
    <xdr:pic>
      <xdr:nvPicPr>
        <xdr:cNvPr id="12" name="גרפיקה 11" descr="שאלות קו מיתאר">
          <a:extLst>
            <a:ext uri="{FF2B5EF4-FFF2-40B4-BE49-F238E27FC236}">
              <a16:creationId xmlns:a16="http://schemas.microsoft.com/office/drawing/2014/main" id="{8E8B6FA0-38A5-4A23-AA69-AFDA966D9D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1236432950" y="2571749"/>
          <a:ext cx="342899" cy="342899"/>
        </a:xfrm>
        <a:prstGeom prst="rect">
          <a:avLst/>
        </a:prstGeom>
      </xdr:spPr>
    </xdr:pic>
    <xdr:clientData/>
  </xdr:absoluteAnchor>
  <xdr:twoCellAnchor>
    <xdr:from>
      <xdr:col>3</xdr:col>
      <xdr:colOff>209549</xdr:colOff>
      <xdr:row>14</xdr:row>
      <xdr:rowOff>66675</xdr:rowOff>
    </xdr:from>
    <xdr:to>
      <xdr:col>3</xdr:col>
      <xdr:colOff>1590675</xdr:colOff>
      <xdr:row>15</xdr:row>
      <xdr:rowOff>142875</xdr:rowOff>
    </xdr:to>
    <xdr:sp macro="" textlink="">
      <xdr:nvSpPr>
        <xdr:cNvPr id="25" name="מלבן: פינות מעוגלות 24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FBC1402-FCCB-43A7-A87F-E31F019A2EAB}"/>
            </a:ext>
          </a:extLst>
        </xdr:cNvPr>
        <xdr:cNvSpPr/>
      </xdr:nvSpPr>
      <xdr:spPr>
        <a:xfrm>
          <a:off x="11232080025" y="3257550"/>
          <a:ext cx="1381126" cy="257175"/>
        </a:xfrm>
        <a:prstGeom prst="roundRect">
          <a:avLst/>
        </a:prstGeom>
        <a:gradFill flip="none" rotWithShape="1">
          <a:gsLst>
            <a:gs pos="100000">
              <a:srgbClr val="0070C0"/>
            </a:gs>
            <a:gs pos="0">
              <a:schemeClr val="accent3">
                <a:lumMod val="40000"/>
                <a:lumOff val="60000"/>
              </a:schemeClr>
            </a:gs>
          </a:gsLst>
          <a:lin ang="108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he-IL" sz="1100" b="1"/>
            <a:t>שלחו</a:t>
          </a:r>
          <a:r>
            <a:rPr lang="he-IL" sz="1100" b="1" baseline="0"/>
            <a:t> הודעה</a:t>
          </a:r>
          <a:endParaRPr lang="en-IL" sz="1100" b="1"/>
        </a:p>
      </xdr:txBody>
    </xdr:sp>
    <xdr:clientData/>
  </xdr:twoCellAnchor>
  <xdr:oneCellAnchor>
    <xdr:from>
      <xdr:col>2</xdr:col>
      <xdr:colOff>57647</xdr:colOff>
      <xdr:row>14</xdr:row>
      <xdr:rowOff>57150</xdr:rowOff>
    </xdr:from>
    <xdr:ext cx="285253" cy="266700"/>
    <xdr:pic>
      <xdr:nvPicPr>
        <xdr:cNvPr id="26" name="תמונה 25">
          <a:extLst>
            <a:ext uri="{FF2B5EF4-FFF2-40B4-BE49-F238E27FC236}">
              <a16:creationId xmlns:a16="http://schemas.microsoft.com/office/drawing/2014/main" id="{B625511F-80C1-44F6-88F8-AB5907BBF7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/>
        <a:srcRect l="2208" t="6393" r="7280" b="5381"/>
        <a:stretch/>
      </xdr:blipFill>
      <xdr:spPr>
        <a:xfrm>
          <a:off x="11233575450" y="3248025"/>
          <a:ext cx="285253" cy="266700"/>
        </a:xfrm>
        <a:prstGeom prst="rect">
          <a:avLst/>
        </a:prstGeom>
      </xdr:spPr>
    </xdr:pic>
    <xdr:clientData/>
  </xdr:oneCellAnchor>
  <xdr:twoCellAnchor>
    <xdr:from>
      <xdr:col>3</xdr:col>
      <xdr:colOff>200026</xdr:colOff>
      <xdr:row>18</xdr:row>
      <xdr:rowOff>19050</xdr:rowOff>
    </xdr:from>
    <xdr:to>
      <xdr:col>3</xdr:col>
      <xdr:colOff>1600201</xdr:colOff>
      <xdr:row>19</xdr:row>
      <xdr:rowOff>0</xdr:rowOff>
    </xdr:to>
    <xdr:sp macro="" textlink="">
      <xdr:nvSpPr>
        <xdr:cNvPr id="27" name="מלבן: פינות מעוגלות 2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8AF9ECE-2543-4D3E-B441-4F19D9EFA219}"/>
            </a:ext>
          </a:extLst>
        </xdr:cNvPr>
        <xdr:cNvSpPr/>
      </xdr:nvSpPr>
      <xdr:spPr>
        <a:xfrm>
          <a:off x="11232070499" y="4019550"/>
          <a:ext cx="1400175" cy="257175"/>
        </a:xfrm>
        <a:prstGeom prst="roundRect">
          <a:avLst/>
        </a:prstGeom>
        <a:gradFill>
          <a:gsLst>
            <a:gs pos="0">
              <a:srgbClr val="0070C0"/>
            </a:gs>
            <a:gs pos="100000">
              <a:srgbClr val="CC0099"/>
            </a:gs>
          </a:gsLst>
          <a:lin ang="0" scaled="0"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en-US" sz="1200" b="1"/>
            <a:t>excelwiz.co.il</a:t>
          </a:r>
          <a:endParaRPr lang="en-IL" sz="1200" b="1"/>
        </a:p>
      </xdr:txBody>
    </xdr:sp>
    <xdr:clientData/>
  </xdr:twoCellAnchor>
  <xdr:oneCellAnchor>
    <xdr:from>
      <xdr:col>1</xdr:col>
      <xdr:colOff>1095375</xdr:colOff>
      <xdr:row>8</xdr:row>
      <xdr:rowOff>9525</xdr:rowOff>
    </xdr:from>
    <xdr:ext cx="238125" cy="238125"/>
    <xdr:pic>
      <xdr:nvPicPr>
        <xdr:cNvPr id="29" name="גרפיקה 28" descr="תיבת סימון עם v עם מילוי מלא">
          <a:extLst>
            <a:ext uri="{FF2B5EF4-FFF2-40B4-BE49-F238E27FC236}">
              <a16:creationId xmlns:a16="http://schemas.microsoft.com/office/drawing/2014/main" id="{FA698A9E-F26F-4733-9204-31F38D948A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11233689750" y="2019300"/>
          <a:ext cx="238125" cy="238125"/>
        </a:xfrm>
        <a:prstGeom prst="rect">
          <a:avLst/>
        </a:prstGeom>
      </xdr:spPr>
    </xdr:pic>
    <xdr:clientData/>
  </xdr:oneCellAnchor>
  <xdr:oneCellAnchor>
    <xdr:from>
      <xdr:col>1</xdr:col>
      <xdr:colOff>1095375</xdr:colOff>
      <xdr:row>9</xdr:row>
      <xdr:rowOff>19050</xdr:rowOff>
    </xdr:from>
    <xdr:ext cx="238125" cy="238125"/>
    <xdr:pic>
      <xdr:nvPicPr>
        <xdr:cNvPr id="30" name="גרפיקה 29" descr="תיבת סימון עם v עם מילוי מלא">
          <a:extLst>
            <a:ext uri="{FF2B5EF4-FFF2-40B4-BE49-F238E27FC236}">
              <a16:creationId xmlns:a16="http://schemas.microsoft.com/office/drawing/2014/main" id="{3BA4A8A3-5820-4147-8860-BA7B4AFC83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11233689750" y="2228850"/>
          <a:ext cx="238125" cy="238125"/>
        </a:xfrm>
        <a:prstGeom prst="rect">
          <a:avLst/>
        </a:prstGeom>
      </xdr:spPr>
    </xdr:pic>
    <xdr:clientData/>
  </xdr:oneCellAnchor>
  <xdr:oneCellAnchor>
    <xdr:from>
      <xdr:col>1</xdr:col>
      <xdr:colOff>1095375</xdr:colOff>
      <xdr:row>10</xdr:row>
      <xdr:rowOff>19050</xdr:rowOff>
    </xdr:from>
    <xdr:ext cx="238125" cy="238125"/>
    <xdr:pic>
      <xdr:nvPicPr>
        <xdr:cNvPr id="31" name="גרפיקה 30" descr="תיבת סימון עם v עם מילוי מלא">
          <a:extLst>
            <a:ext uri="{FF2B5EF4-FFF2-40B4-BE49-F238E27FC236}">
              <a16:creationId xmlns:a16="http://schemas.microsoft.com/office/drawing/2014/main" id="{A93E5FC8-0DD4-4D27-874D-BB1953CFE3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11233689750" y="2428875"/>
          <a:ext cx="238125" cy="238125"/>
        </a:xfrm>
        <a:prstGeom prst="rect">
          <a:avLst/>
        </a:prstGeom>
      </xdr:spPr>
    </xdr:pic>
    <xdr:clientData/>
  </xdr:oneCellAnchor>
  <xdr:twoCellAnchor editAs="oneCell">
    <xdr:from>
      <xdr:col>0</xdr:col>
      <xdr:colOff>38099</xdr:colOff>
      <xdr:row>6</xdr:row>
      <xdr:rowOff>28575</xdr:rowOff>
    </xdr:from>
    <xdr:to>
      <xdr:col>0</xdr:col>
      <xdr:colOff>371473</xdr:colOff>
      <xdr:row>7</xdr:row>
      <xdr:rowOff>161924</xdr:rowOff>
    </xdr:to>
    <xdr:pic>
      <xdr:nvPicPr>
        <xdr:cNvPr id="40" name="גרפיקה 39" descr="לוח עם פריטים מסומנים ב- v עם מילוי מלא">
          <a:extLst>
            <a:ext uri="{FF2B5EF4-FFF2-40B4-BE49-F238E27FC236}">
              <a16:creationId xmlns:a16="http://schemas.microsoft.com/office/drawing/2014/main" id="{4AC8E04B-0339-835A-C0DA-06F4219C40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96DAC541-7B7A-43D3-8B79-37D633B846F1}">
              <asvg:svgBlip xmlns:asvg="http://schemas.microsoft.com/office/drawing/2016/SVG/main" r:embed="rId11"/>
            </a:ext>
          </a:extLst>
        </a:blip>
        <a:stretch>
          <a:fillRect/>
        </a:stretch>
      </xdr:blipFill>
      <xdr:spPr>
        <a:xfrm>
          <a:off x="11236432952" y="1638300"/>
          <a:ext cx="333374" cy="333374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>
    <xdr:from>
      <xdr:col>5</xdr:col>
      <xdr:colOff>80962</xdr:colOff>
      <xdr:row>25</xdr:row>
      <xdr:rowOff>428630</xdr:rowOff>
    </xdr:from>
    <xdr:to>
      <xdr:col>5</xdr:col>
      <xdr:colOff>461962</xdr:colOff>
      <xdr:row>25</xdr:row>
      <xdr:rowOff>719141</xdr:rowOff>
    </xdr:to>
    <xdr:sp macro="" textlink="">
      <xdr:nvSpPr>
        <xdr:cNvPr id="8" name="חץ: ימינה 7">
          <a:extLst>
            <a:ext uri="{FF2B5EF4-FFF2-40B4-BE49-F238E27FC236}">
              <a16:creationId xmlns:a16="http://schemas.microsoft.com/office/drawing/2014/main" id="{44523DD3-4735-43BD-8F6F-DF0D5AE23ADC}"/>
            </a:ext>
          </a:extLst>
        </xdr:cNvPr>
        <xdr:cNvSpPr/>
      </xdr:nvSpPr>
      <xdr:spPr>
        <a:xfrm rot="5400000">
          <a:off x="11235063732" y="5374486"/>
          <a:ext cx="290511" cy="381000"/>
        </a:xfrm>
        <a:prstGeom prst="rightArrow">
          <a:avLst/>
        </a:prstGeom>
        <a:gradFill flip="none" rotWithShape="1">
          <a:gsLst>
            <a:gs pos="0">
              <a:schemeClr val="accent5">
                <a:lumMod val="67000"/>
              </a:schemeClr>
            </a:gs>
            <a:gs pos="48000">
              <a:schemeClr val="accent5">
                <a:lumMod val="97000"/>
                <a:lumOff val="3000"/>
              </a:schemeClr>
            </a:gs>
            <a:gs pos="100000">
              <a:schemeClr val="accent5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IL" sz="1100"/>
        </a:p>
      </xdr:txBody>
    </xdr:sp>
    <xdr:clientData/>
  </xdr:twoCellAnchor>
  <xdr:twoCellAnchor editAs="oneCell">
    <xdr:from>
      <xdr:col>3</xdr:col>
      <xdr:colOff>21362</xdr:colOff>
      <xdr:row>54</xdr:row>
      <xdr:rowOff>161921</xdr:rowOff>
    </xdr:from>
    <xdr:to>
      <xdr:col>8</xdr:col>
      <xdr:colOff>916717</xdr:colOff>
      <xdr:row>70</xdr:row>
      <xdr:rowOff>85720</xdr:rowOff>
    </xdr:to>
    <xdr:pic>
      <xdr:nvPicPr>
        <xdr:cNvPr id="9" name="תמונה 8">
          <a:extLst>
            <a:ext uri="{FF2B5EF4-FFF2-40B4-BE49-F238E27FC236}">
              <a16:creationId xmlns:a16="http://schemas.microsoft.com/office/drawing/2014/main" id="{8366D315-738B-42CE-BB22-588D77DDF74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087" t="28192" r="2748"/>
        <a:stretch/>
      </xdr:blipFill>
      <xdr:spPr>
        <a:xfrm>
          <a:off x="11226619883" y="10782296"/>
          <a:ext cx="7029455" cy="2819399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twoCellAnchor>
  <xdr:twoCellAnchor>
    <xdr:from>
      <xdr:col>3</xdr:col>
      <xdr:colOff>19050</xdr:colOff>
      <xdr:row>52</xdr:row>
      <xdr:rowOff>95245</xdr:rowOff>
    </xdr:from>
    <xdr:to>
      <xdr:col>4</xdr:col>
      <xdr:colOff>276225</xdr:colOff>
      <xdr:row>54</xdr:row>
      <xdr:rowOff>93295</xdr:rowOff>
    </xdr:to>
    <xdr:sp macro="" textlink="">
      <xdr:nvSpPr>
        <xdr:cNvPr id="11" name="מלבן: פינות מעוגלות 10">
          <a:extLst>
            <a:ext uri="{FF2B5EF4-FFF2-40B4-BE49-F238E27FC236}">
              <a16:creationId xmlns:a16="http://schemas.microsoft.com/office/drawing/2014/main" id="{99FF8266-8681-4D4A-999A-4CF657116EAC}"/>
            </a:ext>
          </a:extLst>
        </xdr:cNvPr>
        <xdr:cNvSpPr/>
      </xdr:nvSpPr>
      <xdr:spPr>
        <a:xfrm>
          <a:off x="11231079900" y="10353670"/>
          <a:ext cx="2571750" cy="360000"/>
        </a:xfrm>
        <a:prstGeom prst="roundRect">
          <a:avLst/>
        </a:prstGeom>
        <a:ln w="6350"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 rtl="1"/>
          <a:r>
            <a:rPr lang="he-IL" sz="1800" b="0" cap="none" spc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0000" endA="300" endPos="50000" dist="29997" dir="5400000" sy="-100000" algn="bl" rotWithShape="0"/>
              </a:effectLst>
            </a:rPr>
            <a:t>דשבורד קמפיין דיגיטל</a:t>
          </a:r>
          <a:endParaRPr lang="en-IL" sz="1800" b="0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0000" endA="300" endPos="50000" dist="29997" dir="5400000" sy="-100000" algn="bl" rotWithShape="0"/>
            </a:effectLst>
          </a:endParaRPr>
        </a:p>
      </xdr:txBody>
    </xdr:sp>
    <xdr:clientData/>
  </xdr:twoCellAnchor>
  <xdr:twoCellAnchor>
    <xdr:from>
      <xdr:col>4</xdr:col>
      <xdr:colOff>347663</xdr:colOff>
      <xdr:row>25</xdr:row>
      <xdr:rowOff>38101</xdr:rowOff>
    </xdr:from>
    <xdr:to>
      <xdr:col>4</xdr:col>
      <xdr:colOff>728663</xdr:colOff>
      <xdr:row>26</xdr:row>
      <xdr:rowOff>138112</xdr:rowOff>
    </xdr:to>
    <xdr:sp macro="" textlink="">
      <xdr:nvSpPr>
        <xdr:cNvPr id="13" name="חץ: ימינה 12">
          <a:extLst>
            <a:ext uri="{FF2B5EF4-FFF2-40B4-BE49-F238E27FC236}">
              <a16:creationId xmlns:a16="http://schemas.microsoft.com/office/drawing/2014/main" id="{C4005A50-419E-410F-87E3-81A33CC7CD43}"/>
            </a:ext>
          </a:extLst>
        </xdr:cNvPr>
        <xdr:cNvSpPr/>
      </xdr:nvSpPr>
      <xdr:spPr>
        <a:xfrm rot="5400000">
          <a:off x="11230672706" y="5355432"/>
          <a:ext cx="290511" cy="381000"/>
        </a:xfrm>
        <a:prstGeom prst="rightArrow">
          <a:avLst/>
        </a:prstGeom>
        <a:gradFill flip="none" rotWithShape="1">
          <a:gsLst>
            <a:gs pos="0">
              <a:schemeClr val="accent5">
                <a:lumMod val="67000"/>
              </a:schemeClr>
            </a:gs>
            <a:gs pos="48000">
              <a:schemeClr val="accent5">
                <a:lumMod val="97000"/>
                <a:lumOff val="3000"/>
              </a:schemeClr>
            </a:gs>
            <a:gs pos="100000">
              <a:schemeClr val="accent5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IL" sz="1100"/>
        </a:p>
      </xdr:txBody>
    </xdr:sp>
    <xdr:clientData/>
  </xdr:twoCellAnchor>
  <xdr:twoCellAnchor editAs="oneCell">
    <xdr:from>
      <xdr:col>9</xdr:col>
      <xdr:colOff>219075</xdr:colOff>
      <xdr:row>31</xdr:row>
      <xdr:rowOff>28575</xdr:rowOff>
    </xdr:from>
    <xdr:to>
      <xdr:col>24</xdr:col>
      <xdr:colOff>419100</xdr:colOff>
      <xdr:row>51</xdr:row>
      <xdr:rowOff>121831</xdr:rowOff>
    </xdr:to>
    <xdr:pic>
      <xdr:nvPicPr>
        <xdr:cNvPr id="14" name="תמונה 13">
          <a:extLst>
            <a:ext uri="{FF2B5EF4-FFF2-40B4-BE49-F238E27FC236}">
              <a16:creationId xmlns:a16="http://schemas.microsoft.com/office/drawing/2014/main" id="{FF198534-8ED2-4FCD-B856-A9341BF1FE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19268900" y="6486525"/>
          <a:ext cx="7048500" cy="3712756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twoCellAnchor>
  <xdr:twoCellAnchor>
    <xdr:from>
      <xdr:col>9</xdr:col>
      <xdr:colOff>269017</xdr:colOff>
      <xdr:row>29</xdr:row>
      <xdr:rowOff>0</xdr:rowOff>
    </xdr:from>
    <xdr:to>
      <xdr:col>12</xdr:col>
      <xdr:colOff>783367</xdr:colOff>
      <xdr:row>30</xdr:row>
      <xdr:rowOff>179025</xdr:rowOff>
    </xdr:to>
    <xdr:sp macro="" textlink="">
      <xdr:nvSpPr>
        <xdr:cNvPr id="15" name="מלבן: פינות מעוגלות 14">
          <a:extLst>
            <a:ext uri="{FF2B5EF4-FFF2-40B4-BE49-F238E27FC236}">
              <a16:creationId xmlns:a16="http://schemas.microsoft.com/office/drawing/2014/main" id="{5DE129BF-4740-4E37-B150-7AF29A04A2E6}"/>
            </a:ext>
          </a:extLst>
        </xdr:cNvPr>
        <xdr:cNvSpPr/>
      </xdr:nvSpPr>
      <xdr:spPr>
        <a:xfrm>
          <a:off x="11223695708" y="6096000"/>
          <a:ext cx="2571750" cy="360000"/>
        </a:xfrm>
        <a:prstGeom prst="roundRect">
          <a:avLst/>
        </a:prstGeom>
        <a:ln w="6350"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 rtl="1"/>
          <a:r>
            <a:rPr lang="he-IL" sz="1800" b="0" cap="none" spc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0000" endA="300" endPos="50000" dist="29997" dir="5400000" sy="-100000" algn="bl" rotWithShape="0"/>
              </a:effectLst>
            </a:rPr>
            <a:t>מערכת לניהול הזמנות</a:t>
          </a:r>
          <a:endParaRPr lang="en-IL" sz="1800" b="0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0000" endA="300" endPos="50000" dist="29997" dir="5400000" sy="-100000" algn="bl" rotWithShape="0"/>
            </a:effectLst>
          </a:endParaRPr>
        </a:p>
      </xdr:txBody>
    </xdr:sp>
    <xdr:clientData/>
  </xdr:twoCellAnchor>
  <xdr:twoCellAnchor editAs="oneCell">
    <xdr:from>
      <xdr:col>9</xdr:col>
      <xdr:colOff>621442</xdr:colOff>
      <xdr:row>55</xdr:row>
      <xdr:rowOff>61893</xdr:rowOff>
    </xdr:from>
    <xdr:to>
      <xdr:col>25</xdr:col>
      <xdr:colOff>11842</xdr:colOff>
      <xdr:row>77</xdr:row>
      <xdr:rowOff>158090</xdr:rowOff>
    </xdr:to>
    <xdr:pic>
      <xdr:nvPicPr>
        <xdr:cNvPr id="16" name="תמונה 15">
          <a:extLst>
            <a:ext uri="{FF2B5EF4-FFF2-40B4-BE49-F238E27FC236}">
              <a16:creationId xmlns:a16="http://schemas.microsoft.com/office/drawing/2014/main" id="{54CCBD0B-00DB-427B-A2FB-869D0298D4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18990358" y="10863243"/>
          <a:ext cx="6924675" cy="4077647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twoCellAnchor>
  <xdr:twoCellAnchor>
    <xdr:from>
      <xdr:col>9</xdr:col>
      <xdr:colOff>669066</xdr:colOff>
      <xdr:row>52</xdr:row>
      <xdr:rowOff>152396</xdr:rowOff>
    </xdr:from>
    <xdr:to>
      <xdr:col>12</xdr:col>
      <xdr:colOff>1183416</xdr:colOff>
      <xdr:row>54</xdr:row>
      <xdr:rowOff>150446</xdr:rowOff>
    </xdr:to>
    <xdr:sp macro="" textlink="">
      <xdr:nvSpPr>
        <xdr:cNvPr id="17" name="מלבן: פינות מעוגלות 16">
          <a:extLst>
            <a:ext uri="{FF2B5EF4-FFF2-40B4-BE49-F238E27FC236}">
              <a16:creationId xmlns:a16="http://schemas.microsoft.com/office/drawing/2014/main" id="{28204F57-59D4-4325-9C8C-2BBBC6605A67}"/>
            </a:ext>
          </a:extLst>
        </xdr:cNvPr>
        <xdr:cNvSpPr/>
      </xdr:nvSpPr>
      <xdr:spPr>
        <a:xfrm>
          <a:off x="11223295659" y="10410821"/>
          <a:ext cx="2571750" cy="360000"/>
        </a:xfrm>
        <a:prstGeom prst="roundRect">
          <a:avLst/>
        </a:prstGeom>
        <a:ln w="6350"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 rtl="1"/>
          <a:r>
            <a:rPr lang="he-IL" sz="1800" b="0" cap="none" spc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0000" endA="300" endPos="50000" dist="29997" dir="5400000" sy="-100000" algn="bl" rotWithShape="0"/>
              </a:effectLst>
            </a:rPr>
            <a:t>דשבורד מעקב</a:t>
          </a:r>
          <a:r>
            <a:rPr lang="he-IL" sz="1800" b="0" cap="none" spc="0" baseline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0000" endA="300" endPos="50000" dist="29997" dir="5400000" sy="-100000" algn="bl" rotWithShape="0"/>
              </a:effectLst>
            </a:rPr>
            <a:t> </a:t>
          </a:r>
          <a:r>
            <a:rPr lang="en-US" sz="1800" b="0" cap="none" spc="0" baseline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0000" endA="300" endPos="50000" dist="29997" dir="5400000" sy="-100000" algn="bl" rotWithShape="0"/>
              </a:effectLst>
            </a:rPr>
            <a:t>KPI</a:t>
          </a:r>
          <a:endParaRPr lang="en-IL" sz="1800" b="0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0000" endA="300" endPos="50000" dist="29997" dir="5400000" sy="-100000" algn="bl" rotWithShape="0"/>
            </a:effectLst>
          </a:endParaRPr>
        </a:p>
      </xdr:txBody>
    </xdr:sp>
    <xdr:clientData/>
  </xdr:twoCellAnchor>
  <xdr:twoCellAnchor editAs="oneCell">
    <xdr:from>
      <xdr:col>1</xdr:col>
      <xdr:colOff>1038226</xdr:colOff>
      <xdr:row>32</xdr:row>
      <xdr:rowOff>123825</xdr:rowOff>
    </xdr:from>
    <xdr:to>
      <xdr:col>8</xdr:col>
      <xdr:colOff>808625</xdr:colOff>
      <xdr:row>50</xdr:row>
      <xdr:rowOff>0</xdr:rowOff>
    </xdr:to>
    <xdr:pic>
      <xdr:nvPicPr>
        <xdr:cNvPr id="20" name="תמונה 19">
          <a:extLst>
            <a:ext uri="{FF2B5EF4-FFF2-40B4-BE49-F238E27FC236}">
              <a16:creationId xmlns:a16="http://schemas.microsoft.com/office/drawing/2014/main" id="{AD6EF3A9-FF1A-4C96-BFF7-D911780B1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6727975" y="6762750"/>
          <a:ext cx="7257049" cy="3133725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twoCellAnchor>
  <xdr:twoCellAnchor>
    <xdr:from>
      <xdr:col>2</xdr:col>
      <xdr:colOff>19050</xdr:colOff>
      <xdr:row>28</xdr:row>
      <xdr:rowOff>152400</xdr:rowOff>
    </xdr:from>
    <xdr:to>
      <xdr:col>4</xdr:col>
      <xdr:colOff>485775</xdr:colOff>
      <xdr:row>30</xdr:row>
      <xdr:rowOff>150450</xdr:rowOff>
    </xdr:to>
    <xdr:sp macro="" textlink="">
      <xdr:nvSpPr>
        <xdr:cNvPr id="21" name="מלבן: פינות מעוגלות 20">
          <a:extLst>
            <a:ext uri="{FF2B5EF4-FFF2-40B4-BE49-F238E27FC236}">
              <a16:creationId xmlns:a16="http://schemas.microsoft.com/office/drawing/2014/main" id="{4346A1F1-0E6D-4BD4-B3D9-16E1E95C9688}"/>
            </a:ext>
          </a:extLst>
        </xdr:cNvPr>
        <xdr:cNvSpPr/>
      </xdr:nvSpPr>
      <xdr:spPr>
        <a:xfrm>
          <a:off x="11230870350" y="6067425"/>
          <a:ext cx="3028950" cy="360000"/>
        </a:xfrm>
        <a:prstGeom prst="roundRect">
          <a:avLst/>
        </a:prstGeom>
        <a:ln w="6350"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 rtl="1"/>
          <a:r>
            <a:rPr lang="he-IL" sz="1800" b="0" cap="none" spc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0000" endA="300" endPos="50000" dist="29997" dir="5400000" sy="-100000" algn="bl" rotWithShape="0"/>
              </a:effectLst>
            </a:rPr>
            <a:t>ניהול פיננסי לעסק</a:t>
          </a:r>
          <a:endParaRPr lang="en-IL" sz="1800" b="0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0000" endA="300" endPos="50000" dist="29997" dir="5400000" sy="-100000" algn="bl" rotWithShape="0"/>
            </a:effectLst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18AC9-C5D6-43EA-B780-65A6118CF591}">
  <sheetPr>
    <tabColor rgb="FF0070C0"/>
    <pageSetUpPr fitToPage="1"/>
  </sheetPr>
  <dimension ref="A2:U186"/>
  <sheetViews>
    <sheetView showGridLines="0" showRowColHeaders="0" rightToLeft="1" tabSelected="1" zoomScaleNormal="100" workbookViewId="0"/>
  </sheetViews>
  <sheetFormatPr defaultColWidth="7.875" defaultRowHeight="15" x14ac:dyDescent="0.25"/>
  <cols>
    <col min="1" max="1" width="37.625" style="17" customWidth="1"/>
    <col min="2" max="2" width="3.25" style="17" customWidth="1"/>
    <col min="3" max="3" width="23.375" style="18" customWidth="1"/>
    <col min="4" max="4" width="15.375" style="23" customWidth="1"/>
    <col min="5" max="5" width="9.75" style="23" customWidth="1"/>
    <col min="6" max="6" width="12.375" style="23" bestFit="1" customWidth="1"/>
    <col min="7" max="7" width="11.5" style="23" customWidth="1"/>
    <col min="8" max="8" width="12.25" style="21" customWidth="1"/>
    <col min="9" max="9" width="9.875" style="20" customWidth="1"/>
    <col min="10" max="11" width="12.25" style="17" customWidth="1"/>
    <col min="12" max="12" width="14" style="19" customWidth="1"/>
    <col min="13" max="14" width="7.875" style="17"/>
    <col min="15" max="15" width="44.375" style="17" customWidth="1"/>
    <col min="16" max="20" width="7.875" style="17"/>
    <col min="21" max="21" width="20.5" style="17" bestFit="1" customWidth="1"/>
    <col min="22" max="16384" width="7.875" style="17"/>
  </cols>
  <sheetData>
    <row r="2" spans="3:21" x14ac:dyDescent="0.25">
      <c r="C2" s="34">
        <f ca="1">TODAY()</f>
        <v>45955</v>
      </c>
    </row>
    <row r="3" spans="3:21" ht="18.75" x14ac:dyDescent="0.25">
      <c r="C3" s="48" t="s">
        <v>56</v>
      </c>
      <c r="D3" s="48"/>
      <c r="E3" s="48"/>
      <c r="F3" s="48"/>
      <c r="G3" s="48"/>
      <c r="H3" s="48"/>
      <c r="I3" s="48"/>
      <c r="J3" s="48"/>
      <c r="K3" s="48"/>
      <c r="L3" s="48"/>
      <c r="T3" s="26" t="s">
        <v>66</v>
      </c>
      <c r="U3" s="28" t="s">
        <v>75</v>
      </c>
    </row>
    <row r="4" spans="3:21" ht="26.25" customHeight="1" x14ac:dyDescent="0.3">
      <c r="D4" s="31"/>
      <c r="E4" s="31"/>
      <c r="F4" s="31"/>
      <c r="G4" s="31"/>
      <c r="T4" s="26" t="s">
        <v>74</v>
      </c>
      <c r="U4" s="28" t="s">
        <v>76</v>
      </c>
    </row>
    <row r="5" spans="3:21" ht="22.5" customHeight="1" thickBot="1" x14ac:dyDescent="0.3">
      <c r="C5" s="32" t="s">
        <v>57</v>
      </c>
      <c r="D5" s="44">
        <v>1</v>
      </c>
      <c r="E5"/>
      <c r="F5" s="36"/>
      <c r="G5" s="36"/>
      <c r="H5" s="36" t="s">
        <v>58</v>
      </c>
      <c r="I5" s="36"/>
      <c r="J5" s="36"/>
      <c r="K5" s="36"/>
      <c r="L5" s="36"/>
      <c r="T5" s="17" cm="1">
        <f t="array" ref="T5:T19">_xlfn.SEQUENCE(15,1,1,1)</f>
        <v>1</v>
      </c>
    </row>
    <row r="6" spans="3:21" ht="21.75" customHeight="1" x14ac:dyDescent="0.25">
      <c r="C6" s="27" t="s">
        <v>65</v>
      </c>
      <c r="D6" s="37">
        <v>100000</v>
      </c>
      <c r="E6"/>
      <c r="F6" s="39" t="s">
        <v>60</v>
      </c>
      <c r="G6" s="39" t="s">
        <v>0</v>
      </c>
      <c r="H6" s="39" t="s">
        <v>61</v>
      </c>
      <c r="I6" s="39" t="s">
        <v>62</v>
      </c>
      <c r="J6" s="39" t="s">
        <v>70</v>
      </c>
      <c r="K6" s="39" t="s">
        <v>71</v>
      </c>
      <c r="L6" s="39" t="s">
        <v>68</v>
      </c>
      <c r="T6" s="17">
        <v>2</v>
      </c>
    </row>
    <row r="7" spans="3:21" ht="18" customHeight="1" x14ac:dyDescent="0.25">
      <c r="C7" s="26" t="s">
        <v>59</v>
      </c>
      <c r="D7" s="35">
        <v>0.06</v>
      </c>
      <c r="F7" s="40">
        <v>1</v>
      </c>
      <c r="G7" s="41">
        <f ca="1">D11</f>
        <v>45962</v>
      </c>
      <c r="H7" s="42">
        <f>D6</f>
        <v>100000</v>
      </c>
      <c r="I7" s="42">
        <f>IFERROR(IF(H7&gt;0,H7*$D$7/12,0),"")</f>
        <v>500</v>
      </c>
      <c r="J7" s="42">
        <f>IFERROR(IF(F7&lt;&gt;"",IF($D$8="שפיצר",$D$14-I7,$D$14),""),"")</f>
        <v>1433.2801529427916</v>
      </c>
      <c r="K7" s="42">
        <f>IFERROR(J7+I7,"")</f>
        <v>1933.2801529427916</v>
      </c>
      <c r="L7" s="42">
        <f>IFERROR(H7-J7,"")</f>
        <v>98566.719847057204</v>
      </c>
      <c r="O7" s="24"/>
      <c r="P7" s="17" t="s">
        <v>53</v>
      </c>
      <c r="T7" s="17">
        <v>3</v>
      </c>
    </row>
    <row r="8" spans="3:21" ht="18" customHeight="1" x14ac:dyDescent="0.25">
      <c r="C8" s="26" t="s">
        <v>63</v>
      </c>
      <c r="D8" s="29" t="s">
        <v>66</v>
      </c>
      <c r="F8" s="43">
        <f t="shared" ref="F8:F39" si="0">IF(F7&lt;$D$10,F7+1,"")</f>
        <v>2</v>
      </c>
      <c r="G8" s="41">
        <f ca="1">IF(F8="","",EDATE(G7,1))</f>
        <v>45992</v>
      </c>
      <c r="H8" s="42">
        <f>IF(F8="","",L7)</f>
        <v>98566.719847057204</v>
      </c>
      <c r="I8" s="42">
        <f t="shared" ref="I8:I71" si="1">IFERROR(IF(H8&gt;0,H8*$D$7/12,0),"")</f>
        <v>492.83359923528604</v>
      </c>
      <c r="J8" s="42">
        <f t="shared" ref="J8:J71" si="2">IFERROR(IF(F8&lt;&gt;"",IF($D$8="שפיצר",$D$14-I8,$D$14),""),"")</f>
        <v>1440.4465537075055</v>
      </c>
      <c r="K8" s="42">
        <f t="shared" ref="K8:K71" si="3">IFERROR(J8+I8,"")</f>
        <v>1933.2801529427916</v>
      </c>
      <c r="L8" s="42">
        <f t="shared" ref="L8:L71" si="4">IFERROR(H8-J8,"")</f>
        <v>97126.273293349703</v>
      </c>
      <c r="T8" s="17">
        <v>4</v>
      </c>
    </row>
    <row r="9" spans="3:21" ht="18" customHeight="1" x14ac:dyDescent="0.25">
      <c r="C9" s="26" t="s">
        <v>69</v>
      </c>
      <c r="D9" s="28">
        <v>5</v>
      </c>
      <c r="F9" s="43">
        <f t="shared" si="0"/>
        <v>3</v>
      </c>
      <c r="G9" s="41">
        <f t="shared" ref="G9:G72" ca="1" si="5">IF(F9="","",EDATE(G8,1))</f>
        <v>46023</v>
      </c>
      <c r="H9" s="42">
        <f t="shared" ref="H9:H72" si="6">IF(F9="","",L8)</f>
        <v>97126.273293349703</v>
      </c>
      <c r="I9" s="42">
        <f t="shared" si="1"/>
        <v>485.63136646674849</v>
      </c>
      <c r="J9" s="42">
        <f t="shared" si="2"/>
        <v>1447.6487864760431</v>
      </c>
      <c r="K9" s="42">
        <f t="shared" si="3"/>
        <v>1933.2801529427916</v>
      </c>
      <c r="L9" s="42">
        <f t="shared" si="4"/>
        <v>95678.624506873661</v>
      </c>
      <c r="T9" s="17">
        <v>5</v>
      </c>
    </row>
    <row r="10" spans="3:21" ht="18" customHeight="1" x14ac:dyDescent="0.25">
      <c r="C10" s="26" t="s">
        <v>67</v>
      </c>
      <c r="D10" s="45">
        <f>D9*12</f>
        <v>60</v>
      </c>
      <c r="F10" s="43">
        <f t="shared" si="0"/>
        <v>4</v>
      </c>
      <c r="G10" s="41">
        <f t="shared" ca="1" si="5"/>
        <v>46054</v>
      </c>
      <c r="H10" s="42">
        <f t="shared" si="6"/>
        <v>95678.624506873661</v>
      </c>
      <c r="I10" s="42">
        <f t="shared" si="1"/>
        <v>478.39312253436827</v>
      </c>
      <c r="J10" s="42">
        <f t="shared" si="2"/>
        <v>1454.8870304084232</v>
      </c>
      <c r="K10" s="42">
        <f t="shared" si="3"/>
        <v>1933.2801529427916</v>
      </c>
      <c r="L10" s="42">
        <f t="shared" si="4"/>
        <v>94223.737476465234</v>
      </c>
      <c r="T10" s="17">
        <v>6</v>
      </c>
    </row>
    <row r="11" spans="3:21" ht="18" customHeight="1" x14ac:dyDescent="0.25">
      <c r="C11" s="26" t="s">
        <v>64</v>
      </c>
      <c r="D11" s="38">
        <f ca="1">EOMONTH(C2,0)+1</f>
        <v>45962</v>
      </c>
      <c r="E11"/>
      <c r="F11" s="43">
        <f t="shared" si="0"/>
        <v>5</v>
      </c>
      <c r="G11" s="41">
        <f t="shared" ca="1" si="5"/>
        <v>46082</v>
      </c>
      <c r="H11" s="42">
        <f t="shared" si="6"/>
        <v>94223.737476465234</v>
      </c>
      <c r="I11" s="42">
        <f t="shared" si="1"/>
        <v>471.11868738232619</v>
      </c>
      <c r="J11" s="42">
        <f t="shared" si="2"/>
        <v>1462.1614655604653</v>
      </c>
      <c r="K11" s="42">
        <f t="shared" si="3"/>
        <v>1933.2801529427916</v>
      </c>
      <c r="L11" s="42">
        <f t="shared" si="4"/>
        <v>92761.57601090477</v>
      </c>
      <c r="T11" s="17">
        <v>7</v>
      </c>
    </row>
    <row r="12" spans="3:21" ht="18" customHeight="1" x14ac:dyDescent="0.25">
      <c r="E12" s="33"/>
      <c r="F12" s="43">
        <f t="shared" si="0"/>
        <v>6</v>
      </c>
      <c r="G12" s="41">
        <f t="shared" ca="1" si="5"/>
        <v>46113</v>
      </c>
      <c r="H12" s="42">
        <f t="shared" si="6"/>
        <v>92761.57601090477</v>
      </c>
      <c r="I12" s="42">
        <f t="shared" si="1"/>
        <v>463.80788005452382</v>
      </c>
      <c r="J12" s="42">
        <f t="shared" si="2"/>
        <v>1469.4722728882678</v>
      </c>
      <c r="K12" s="42">
        <f t="shared" si="3"/>
        <v>1933.2801529427916</v>
      </c>
      <c r="L12" s="42">
        <f t="shared" si="4"/>
        <v>91292.103738016507</v>
      </c>
      <c r="T12" s="17">
        <v>8</v>
      </c>
    </row>
    <row r="13" spans="3:21" ht="18" customHeight="1" x14ac:dyDescent="0.25">
      <c r="C13" s="17"/>
      <c r="D13" s="17"/>
      <c r="E13" s="33"/>
      <c r="F13" s="43">
        <f t="shared" si="0"/>
        <v>7</v>
      </c>
      <c r="G13" s="41">
        <f t="shared" ca="1" si="5"/>
        <v>46143</v>
      </c>
      <c r="H13" s="42">
        <f t="shared" si="6"/>
        <v>91292.103738016507</v>
      </c>
      <c r="I13" s="42">
        <f t="shared" si="1"/>
        <v>456.46051869008255</v>
      </c>
      <c r="J13" s="42">
        <f t="shared" si="2"/>
        <v>1476.819634252709</v>
      </c>
      <c r="K13" s="42">
        <f t="shared" si="3"/>
        <v>1933.2801529427916</v>
      </c>
      <c r="L13" s="42">
        <f t="shared" si="4"/>
        <v>89815.284103763799</v>
      </c>
      <c r="T13" s="17">
        <v>9</v>
      </c>
    </row>
    <row r="14" spans="3:21" ht="18" customHeight="1" x14ac:dyDescent="0.25">
      <c r="C14" s="27" t="str">
        <f>VLOOKUP(D8,$T$3:$U$4,2,0)</f>
        <v>תשלום חודשי קרן + ריבית</v>
      </c>
      <c r="D14" s="46">
        <f>IF(D8="שפיצר",PMT(D7/12,D10,-D6),D6/D10)</f>
        <v>1933.2801529427916</v>
      </c>
      <c r="E14" s="33"/>
      <c r="F14" s="43">
        <f t="shared" si="0"/>
        <v>8</v>
      </c>
      <c r="G14" s="41">
        <f t="shared" ca="1" si="5"/>
        <v>46174</v>
      </c>
      <c r="H14" s="42">
        <f t="shared" si="6"/>
        <v>89815.284103763799</v>
      </c>
      <c r="I14" s="42">
        <f t="shared" si="1"/>
        <v>449.07642051881902</v>
      </c>
      <c r="J14" s="42">
        <f t="shared" si="2"/>
        <v>1484.2037324239725</v>
      </c>
      <c r="K14" s="42">
        <f t="shared" si="3"/>
        <v>1933.2801529427916</v>
      </c>
      <c r="L14" s="42">
        <f t="shared" si="4"/>
        <v>88331.08037133982</v>
      </c>
      <c r="T14" s="17">
        <v>10</v>
      </c>
    </row>
    <row r="15" spans="3:21" ht="18" customHeight="1" x14ac:dyDescent="0.25">
      <c r="C15" s="27" t="s">
        <v>72</v>
      </c>
      <c r="D15" s="47">
        <f>SUM(I7:I186)</f>
        <v>15996.809176567511</v>
      </c>
      <c r="E15" s="33"/>
      <c r="F15" s="43">
        <f t="shared" si="0"/>
        <v>9</v>
      </c>
      <c r="G15" s="41">
        <f t="shared" ca="1" si="5"/>
        <v>46204</v>
      </c>
      <c r="H15" s="42">
        <f t="shared" si="6"/>
        <v>88331.08037133982</v>
      </c>
      <c r="I15" s="42">
        <f t="shared" si="1"/>
        <v>441.65540185669903</v>
      </c>
      <c r="J15" s="42">
        <f t="shared" si="2"/>
        <v>1491.6247510860926</v>
      </c>
      <c r="K15" s="42">
        <f t="shared" si="3"/>
        <v>1933.2801529427916</v>
      </c>
      <c r="L15" s="42">
        <f t="shared" si="4"/>
        <v>86839.455620253721</v>
      </c>
      <c r="T15" s="17">
        <v>11</v>
      </c>
    </row>
    <row r="16" spans="3:21" ht="18" customHeight="1" x14ac:dyDescent="0.25">
      <c r="C16" s="27" t="s">
        <v>73</v>
      </c>
      <c r="D16" s="47">
        <f>D15+D6</f>
        <v>115996.80917656751</v>
      </c>
      <c r="E16" s="33"/>
      <c r="F16" s="43">
        <f t="shared" si="0"/>
        <v>10</v>
      </c>
      <c r="G16" s="41">
        <f t="shared" ca="1" si="5"/>
        <v>46235</v>
      </c>
      <c r="H16" s="42">
        <f t="shared" si="6"/>
        <v>86839.455620253721</v>
      </c>
      <c r="I16" s="42">
        <f t="shared" si="1"/>
        <v>434.19727810126864</v>
      </c>
      <c r="J16" s="42">
        <f t="shared" si="2"/>
        <v>1499.0828748415229</v>
      </c>
      <c r="K16" s="42">
        <f t="shared" si="3"/>
        <v>1933.2801529427916</v>
      </c>
      <c r="L16" s="42">
        <f t="shared" si="4"/>
        <v>85340.372745412198</v>
      </c>
      <c r="T16" s="17">
        <v>12</v>
      </c>
    </row>
    <row r="17" spans="3:20" ht="18" customHeight="1" x14ac:dyDescent="0.25">
      <c r="C17" s="33"/>
      <c r="D17" s="33"/>
      <c r="E17" s="33"/>
      <c r="F17" s="43">
        <f t="shared" si="0"/>
        <v>11</v>
      </c>
      <c r="G17" s="41">
        <f t="shared" ca="1" si="5"/>
        <v>46266</v>
      </c>
      <c r="H17" s="42">
        <f t="shared" si="6"/>
        <v>85340.372745412198</v>
      </c>
      <c r="I17" s="42">
        <f t="shared" si="1"/>
        <v>426.70186372706098</v>
      </c>
      <c r="J17" s="42">
        <f t="shared" si="2"/>
        <v>1506.5782892157306</v>
      </c>
      <c r="K17" s="42">
        <f t="shared" si="3"/>
        <v>1933.2801529427916</v>
      </c>
      <c r="L17" s="42">
        <f t="shared" si="4"/>
        <v>83833.794456196469</v>
      </c>
      <c r="T17" s="17">
        <v>13</v>
      </c>
    </row>
    <row r="18" spans="3:20" ht="18" customHeight="1" x14ac:dyDescent="0.25">
      <c r="C18" s="33"/>
      <c r="D18" s="33"/>
      <c r="E18" s="33"/>
      <c r="F18" s="43">
        <f t="shared" si="0"/>
        <v>12</v>
      </c>
      <c r="G18" s="41">
        <f t="shared" ca="1" si="5"/>
        <v>46296</v>
      </c>
      <c r="H18" s="42">
        <f t="shared" si="6"/>
        <v>83833.794456196469</v>
      </c>
      <c r="I18" s="42">
        <f t="shared" si="1"/>
        <v>419.16897228098236</v>
      </c>
      <c r="J18" s="42">
        <f t="shared" si="2"/>
        <v>1514.1111806618092</v>
      </c>
      <c r="K18" s="42">
        <f t="shared" si="3"/>
        <v>1933.2801529427916</v>
      </c>
      <c r="L18" s="42">
        <f t="shared" si="4"/>
        <v>82319.683275534655</v>
      </c>
      <c r="T18" s="17">
        <v>14</v>
      </c>
    </row>
    <row r="19" spans="3:20" ht="18" customHeight="1" x14ac:dyDescent="0.25">
      <c r="C19" s="33"/>
      <c r="D19" s="33"/>
      <c r="E19" s="33"/>
      <c r="F19" s="43">
        <f t="shared" si="0"/>
        <v>13</v>
      </c>
      <c r="G19" s="41">
        <f t="shared" ca="1" si="5"/>
        <v>46327</v>
      </c>
      <c r="H19" s="42">
        <f t="shared" si="6"/>
        <v>82319.683275534655</v>
      </c>
      <c r="I19" s="42">
        <f t="shared" si="1"/>
        <v>411.59841637767323</v>
      </c>
      <c r="J19" s="42">
        <f t="shared" si="2"/>
        <v>1521.6817365651184</v>
      </c>
      <c r="K19" s="42">
        <f t="shared" si="3"/>
        <v>1933.2801529427916</v>
      </c>
      <c r="L19" s="42">
        <f t="shared" si="4"/>
        <v>80798.001538969533</v>
      </c>
      <c r="T19" s="17">
        <v>15</v>
      </c>
    </row>
    <row r="20" spans="3:20" ht="18" customHeight="1" x14ac:dyDescent="0.25">
      <c r="C20" s="33"/>
      <c r="D20" s="33"/>
      <c r="E20" s="33"/>
      <c r="F20" s="43">
        <f t="shared" si="0"/>
        <v>14</v>
      </c>
      <c r="G20" s="41">
        <f t="shared" ca="1" si="5"/>
        <v>46357</v>
      </c>
      <c r="H20" s="42">
        <f t="shared" si="6"/>
        <v>80798.001538969533</v>
      </c>
      <c r="I20" s="42">
        <f t="shared" si="1"/>
        <v>403.99000769484763</v>
      </c>
      <c r="J20" s="42">
        <f t="shared" si="2"/>
        <v>1529.2901452479439</v>
      </c>
      <c r="K20" s="42">
        <f t="shared" si="3"/>
        <v>1933.2801529427916</v>
      </c>
      <c r="L20" s="42">
        <f t="shared" si="4"/>
        <v>79268.711393721591</v>
      </c>
    </row>
    <row r="21" spans="3:20" ht="18" customHeight="1" x14ac:dyDescent="0.25">
      <c r="C21" s="33"/>
      <c r="D21" s="33"/>
      <c r="E21" s="33"/>
      <c r="F21" s="43">
        <f t="shared" si="0"/>
        <v>15</v>
      </c>
      <c r="G21" s="41">
        <f t="shared" ca="1" si="5"/>
        <v>46388</v>
      </c>
      <c r="H21" s="42">
        <f t="shared" si="6"/>
        <v>79268.711393721591</v>
      </c>
      <c r="I21" s="42">
        <f t="shared" si="1"/>
        <v>396.34355696860797</v>
      </c>
      <c r="J21" s="42">
        <f t="shared" si="2"/>
        <v>1536.9365959741835</v>
      </c>
      <c r="K21" s="42">
        <f t="shared" si="3"/>
        <v>1933.2801529427916</v>
      </c>
      <c r="L21" s="42">
        <f t="shared" si="4"/>
        <v>77731.774797747406</v>
      </c>
    </row>
    <row r="22" spans="3:20" ht="18" customHeight="1" x14ac:dyDescent="0.25">
      <c r="C22" s="33"/>
      <c r="D22" s="33"/>
      <c r="E22" s="33"/>
      <c r="F22" s="43">
        <f t="shared" si="0"/>
        <v>16</v>
      </c>
      <c r="G22" s="41">
        <f t="shared" ca="1" si="5"/>
        <v>46419</v>
      </c>
      <c r="H22" s="42">
        <f t="shared" si="6"/>
        <v>77731.774797747406</v>
      </c>
      <c r="I22" s="42">
        <f t="shared" si="1"/>
        <v>388.65887398873701</v>
      </c>
      <c r="J22" s="42">
        <f t="shared" si="2"/>
        <v>1544.6212789540546</v>
      </c>
      <c r="K22" s="42">
        <f t="shared" si="3"/>
        <v>1933.2801529427916</v>
      </c>
      <c r="L22" s="42">
        <f t="shared" si="4"/>
        <v>76187.153518793348</v>
      </c>
    </row>
    <row r="23" spans="3:20" ht="18" customHeight="1" x14ac:dyDescent="0.25">
      <c r="C23" s="33"/>
      <c r="D23" s="33"/>
      <c r="E23" s="33"/>
      <c r="F23" s="43">
        <f t="shared" si="0"/>
        <v>17</v>
      </c>
      <c r="G23" s="41">
        <f t="shared" ca="1" si="5"/>
        <v>46447</v>
      </c>
      <c r="H23" s="42">
        <f t="shared" si="6"/>
        <v>76187.153518793348</v>
      </c>
      <c r="I23" s="42">
        <f t="shared" si="1"/>
        <v>380.93576759396677</v>
      </c>
      <c r="J23" s="42">
        <f t="shared" si="2"/>
        <v>1552.3443853488247</v>
      </c>
      <c r="K23" s="42">
        <f t="shared" si="3"/>
        <v>1933.2801529427916</v>
      </c>
      <c r="L23" s="42">
        <f t="shared" si="4"/>
        <v>74634.80913344452</v>
      </c>
    </row>
    <row r="24" spans="3:20" ht="18" customHeight="1" x14ac:dyDescent="0.25">
      <c r="C24" s="33"/>
      <c r="D24" s="33"/>
      <c r="E24" s="33"/>
      <c r="F24" s="43">
        <f t="shared" si="0"/>
        <v>18</v>
      </c>
      <c r="G24" s="41">
        <f t="shared" ca="1" si="5"/>
        <v>46478</v>
      </c>
      <c r="H24" s="42">
        <f t="shared" si="6"/>
        <v>74634.80913344452</v>
      </c>
      <c r="I24" s="42">
        <f t="shared" si="1"/>
        <v>373.17404566722257</v>
      </c>
      <c r="J24" s="42">
        <f t="shared" si="2"/>
        <v>1560.106107275569</v>
      </c>
      <c r="K24" s="42">
        <f t="shared" si="3"/>
        <v>1933.2801529427916</v>
      </c>
      <c r="L24" s="42">
        <f t="shared" si="4"/>
        <v>73074.703026168951</v>
      </c>
    </row>
    <row r="25" spans="3:20" ht="18" customHeight="1" x14ac:dyDescent="0.25">
      <c r="C25" s="33"/>
      <c r="D25" s="33"/>
      <c r="E25" s="33"/>
      <c r="F25" s="43">
        <f t="shared" si="0"/>
        <v>19</v>
      </c>
      <c r="G25" s="41">
        <f t="shared" ca="1" si="5"/>
        <v>46508</v>
      </c>
      <c r="H25" s="42">
        <f t="shared" si="6"/>
        <v>73074.703026168951</v>
      </c>
      <c r="I25" s="42">
        <f t="shared" si="1"/>
        <v>365.37351513084474</v>
      </c>
      <c r="J25" s="42">
        <f t="shared" si="2"/>
        <v>1567.9066378119469</v>
      </c>
      <c r="K25" s="42">
        <f t="shared" si="3"/>
        <v>1933.2801529427916</v>
      </c>
      <c r="L25" s="42">
        <f t="shared" si="4"/>
        <v>71506.796388357005</v>
      </c>
    </row>
    <row r="26" spans="3:20" ht="18" customHeight="1" x14ac:dyDescent="0.25">
      <c r="C26" s="33"/>
      <c r="D26" s="33"/>
      <c r="E26" s="33"/>
      <c r="F26" s="43">
        <f t="shared" si="0"/>
        <v>20</v>
      </c>
      <c r="G26" s="41">
        <f t="shared" ca="1" si="5"/>
        <v>46539</v>
      </c>
      <c r="H26" s="42">
        <f t="shared" si="6"/>
        <v>71506.796388357005</v>
      </c>
      <c r="I26" s="42">
        <f t="shared" si="1"/>
        <v>357.53398194178499</v>
      </c>
      <c r="J26" s="42">
        <f t="shared" si="2"/>
        <v>1575.7461710010066</v>
      </c>
      <c r="K26" s="42">
        <f t="shared" si="3"/>
        <v>1933.2801529427916</v>
      </c>
      <c r="L26" s="42">
        <f t="shared" si="4"/>
        <v>69931.050217355994</v>
      </c>
    </row>
    <row r="27" spans="3:20" ht="18" customHeight="1" x14ac:dyDescent="0.25">
      <c r="C27" s="33"/>
      <c r="D27" s="33"/>
      <c r="E27" s="33"/>
      <c r="F27" s="43">
        <f t="shared" si="0"/>
        <v>21</v>
      </c>
      <c r="G27" s="41">
        <f t="shared" ca="1" si="5"/>
        <v>46569</v>
      </c>
      <c r="H27" s="42">
        <f t="shared" si="6"/>
        <v>69931.050217355994</v>
      </c>
      <c r="I27" s="42">
        <f t="shared" si="1"/>
        <v>349.65525108677997</v>
      </c>
      <c r="J27" s="42">
        <f t="shared" si="2"/>
        <v>1583.6249018560115</v>
      </c>
      <c r="K27" s="42">
        <f t="shared" si="3"/>
        <v>1933.2801529427916</v>
      </c>
      <c r="L27" s="42">
        <f t="shared" si="4"/>
        <v>68347.42531549999</v>
      </c>
    </row>
    <row r="28" spans="3:20" ht="18" customHeight="1" x14ac:dyDescent="0.25">
      <c r="C28" s="33"/>
      <c r="D28" s="33"/>
      <c r="E28" s="33"/>
      <c r="F28" s="43">
        <f t="shared" si="0"/>
        <v>22</v>
      </c>
      <c r="G28" s="41">
        <f t="shared" ca="1" si="5"/>
        <v>46600</v>
      </c>
      <c r="H28" s="42">
        <f t="shared" si="6"/>
        <v>68347.42531549999</v>
      </c>
      <c r="I28" s="42">
        <f t="shared" si="1"/>
        <v>341.73712657749996</v>
      </c>
      <c r="J28" s="42">
        <f t="shared" si="2"/>
        <v>1591.5430263652916</v>
      </c>
      <c r="K28" s="42">
        <f t="shared" si="3"/>
        <v>1933.2801529427916</v>
      </c>
      <c r="L28" s="42">
        <f t="shared" si="4"/>
        <v>66755.882289134694</v>
      </c>
    </row>
    <row r="29" spans="3:20" ht="18" customHeight="1" x14ac:dyDescent="0.25">
      <c r="C29" s="33"/>
      <c r="D29" s="33"/>
      <c r="E29" s="33"/>
      <c r="F29" s="43">
        <f t="shared" si="0"/>
        <v>23</v>
      </c>
      <c r="G29" s="41">
        <f t="shared" ca="1" si="5"/>
        <v>46631</v>
      </c>
      <c r="H29" s="42">
        <f t="shared" si="6"/>
        <v>66755.882289134694</v>
      </c>
      <c r="I29" s="42">
        <f t="shared" si="1"/>
        <v>333.77941144567347</v>
      </c>
      <c r="J29" s="42">
        <f t="shared" si="2"/>
        <v>1599.500741497118</v>
      </c>
      <c r="K29" s="42">
        <f t="shared" si="3"/>
        <v>1933.2801529427916</v>
      </c>
      <c r="L29" s="42">
        <f t="shared" si="4"/>
        <v>65156.381547637575</v>
      </c>
    </row>
    <row r="30" spans="3:20" ht="18" customHeight="1" x14ac:dyDescent="0.25">
      <c r="C30" s="33"/>
      <c r="D30" s="33"/>
      <c r="E30" s="33"/>
      <c r="F30" s="43">
        <f t="shared" si="0"/>
        <v>24</v>
      </c>
      <c r="G30" s="41">
        <f t="shared" ca="1" si="5"/>
        <v>46661</v>
      </c>
      <c r="H30" s="42">
        <f t="shared" si="6"/>
        <v>65156.381547637575</v>
      </c>
      <c r="I30" s="42">
        <f t="shared" si="1"/>
        <v>325.78190773818784</v>
      </c>
      <c r="J30" s="42">
        <f t="shared" si="2"/>
        <v>1607.4982452046038</v>
      </c>
      <c r="K30" s="42">
        <f t="shared" si="3"/>
        <v>1933.2801529427916</v>
      </c>
      <c r="L30" s="42">
        <f t="shared" si="4"/>
        <v>63548.883302432972</v>
      </c>
    </row>
    <row r="31" spans="3:20" ht="18" customHeight="1" x14ac:dyDescent="0.25">
      <c r="C31" s="33"/>
      <c r="D31" s="33"/>
      <c r="E31" s="33"/>
      <c r="F31" s="43">
        <f t="shared" si="0"/>
        <v>25</v>
      </c>
      <c r="G31" s="41">
        <f t="shared" ca="1" si="5"/>
        <v>46692</v>
      </c>
      <c r="H31" s="42">
        <f t="shared" si="6"/>
        <v>63548.883302432972</v>
      </c>
      <c r="I31" s="42">
        <f t="shared" si="1"/>
        <v>317.74441651216483</v>
      </c>
      <c r="J31" s="42">
        <f t="shared" si="2"/>
        <v>1615.5357364306267</v>
      </c>
      <c r="K31" s="42">
        <f t="shared" si="3"/>
        <v>1933.2801529427916</v>
      </c>
      <c r="L31" s="42">
        <f t="shared" si="4"/>
        <v>61933.347566002347</v>
      </c>
    </row>
    <row r="32" spans="3:20" ht="18" customHeight="1" x14ac:dyDescent="0.25">
      <c r="C32" s="33"/>
      <c r="D32" s="33"/>
      <c r="E32" s="33"/>
      <c r="F32" s="43">
        <f t="shared" si="0"/>
        <v>26</v>
      </c>
      <c r="G32" s="41">
        <f t="shared" ca="1" si="5"/>
        <v>46722</v>
      </c>
      <c r="H32" s="42">
        <f t="shared" si="6"/>
        <v>61933.347566002347</v>
      </c>
      <c r="I32" s="42">
        <f t="shared" si="1"/>
        <v>309.66673783001175</v>
      </c>
      <c r="J32" s="42">
        <f t="shared" si="2"/>
        <v>1623.6134151127799</v>
      </c>
      <c r="K32" s="42">
        <f t="shared" si="3"/>
        <v>1933.2801529427916</v>
      </c>
      <c r="L32" s="42">
        <f t="shared" si="4"/>
        <v>60309.73415088957</v>
      </c>
    </row>
    <row r="33" spans="1:12" ht="18" customHeight="1" x14ac:dyDescent="0.25">
      <c r="C33" s="33"/>
      <c r="D33" s="33"/>
      <c r="E33" s="33"/>
      <c r="F33" s="43">
        <f t="shared" si="0"/>
        <v>27</v>
      </c>
      <c r="G33" s="41">
        <f t="shared" ca="1" si="5"/>
        <v>46753</v>
      </c>
      <c r="H33" s="42">
        <f t="shared" si="6"/>
        <v>60309.73415088957</v>
      </c>
      <c r="I33" s="42">
        <f t="shared" si="1"/>
        <v>301.54867075444787</v>
      </c>
      <c r="J33" s="42">
        <f t="shared" si="2"/>
        <v>1631.7314821883438</v>
      </c>
      <c r="K33" s="42">
        <f t="shared" si="3"/>
        <v>1933.2801529427916</v>
      </c>
      <c r="L33" s="42">
        <f t="shared" si="4"/>
        <v>58678.002668701229</v>
      </c>
    </row>
    <row r="34" spans="1:12" ht="18" customHeight="1" x14ac:dyDescent="0.25">
      <c r="C34" s="33"/>
      <c r="D34" s="33"/>
      <c r="E34" s="33"/>
      <c r="F34" s="43">
        <f t="shared" si="0"/>
        <v>28</v>
      </c>
      <c r="G34" s="41">
        <f t="shared" ca="1" si="5"/>
        <v>46784</v>
      </c>
      <c r="H34" s="42">
        <f t="shared" si="6"/>
        <v>58678.002668701229</v>
      </c>
      <c r="I34" s="42">
        <f t="shared" si="1"/>
        <v>293.39001334350615</v>
      </c>
      <c r="J34" s="42">
        <f t="shared" si="2"/>
        <v>1639.8901395992855</v>
      </c>
      <c r="K34" s="42">
        <f t="shared" si="3"/>
        <v>1933.2801529427916</v>
      </c>
      <c r="L34" s="42">
        <f t="shared" si="4"/>
        <v>57038.112529101942</v>
      </c>
    </row>
    <row r="35" spans="1:12" ht="18" customHeight="1" x14ac:dyDescent="0.25">
      <c r="C35" s="33"/>
      <c r="D35" s="33"/>
      <c r="E35" s="33"/>
      <c r="F35" s="43">
        <f t="shared" si="0"/>
        <v>29</v>
      </c>
      <c r="G35" s="41">
        <f t="shared" ca="1" si="5"/>
        <v>46813</v>
      </c>
      <c r="H35" s="42">
        <f t="shared" si="6"/>
        <v>57038.112529101942</v>
      </c>
      <c r="I35" s="42">
        <f t="shared" si="1"/>
        <v>285.19056264550971</v>
      </c>
      <c r="J35" s="42">
        <f t="shared" si="2"/>
        <v>1648.0895902972818</v>
      </c>
      <c r="K35" s="42">
        <f t="shared" si="3"/>
        <v>1933.2801529427916</v>
      </c>
      <c r="L35" s="42">
        <f t="shared" si="4"/>
        <v>55390.022938804657</v>
      </c>
    </row>
    <row r="36" spans="1:12" ht="18" customHeight="1" x14ac:dyDescent="0.25">
      <c r="C36" s="33"/>
      <c r="D36" s="33"/>
      <c r="E36" s="33"/>
      <c r="F36" s="43">
        <f t="shared" si="0"/>
        <v>30</v>
      </c>
      <c r="G36" s="41">
        <f t="shared" ca="1" si="5"/>
        <v>46844</v>
      </c>
      <c r="H36" s="42">
        <f t="shared" si="6"/>
        <v>55390.022938804657</v>
      </c>
      <c r="I36" s="42">
        <f t="shared" si="1"/>
        <v>276.95011469402328</v>
      </c>
      <c r="J36" s="42">
        <f t="shared" si="2"/>
        <v>1656.3300382487682</v>
      </c>
      <c r="K36" s="42">
        <f t="shared" si="3"/>
        <v>1933.2801529427916</v>
      </c>
      <c r="L36" s="42">
        <f t="shared" si="4"/>
        <v>53733.692900555892</v>
      </c>
    </row>
    <row r="37" spans="1:12" ht="18" customHeight="1" x14ac:dyDescent="0.25">
      <c r="C37" s="33"/>
      <c r="D37" s="33"/>
      <c r="E37" s="33"/>
      <c r="F37" s="43">
        <f t="shared" si="0"/>
        <v>31</v>
      </c>
      <c r="G37" s="41">
        <f t="shared" ca="1" si="5"/>
        <v>46874</v>
      </c>
      <c r="H37" s="42">
        <f t="shared" si="6"/>
        <v>53733.692900555892</v>
      </c>
      <c r="I37" s="42">
        <f t="shared" si="1"/>
        <v>268.66846450277944</v>
      </c>
      <c r="J37" s="42">
        <f t="shared" si="2"/>
        <v>1664.6116884400121</v>
      </c>
      <c r="K37" s="42">
        <f t="shared" si="3"/>
        <v>1933.2801529427916</v>
      </c>
      <c r="L37" s="42">
        <f t="shared" si="4"/>
        <v>52069.081212115881</v>
      </c>
    </row>
    <row r="38" spans="1:12" ht="18" customHeight="1" x14ac:dyDescent="0.25">
      <c r="C38" s="33"/>
      <c r="D38" s="33"/>
      <c r="E38" s="33"/>
      <c r="F38" s="43">
        <f t="shared" si="0"/>
        <v>32</v>
      </c>
      <c r="G38" s="41">
        <f t="shared" ca="1" si="5"/>
        <v>46905</v>
      </c>
      <c r="H38" s="42">
        <f t="shared" si="6"/>
        <v>52069.081212115881</v>
      </c>
      <c r="I38" s="42">
        <f t="shared" si="1"/>
        <v>260.34540606057936</v>
      </c>
      <c r="J38" s="42">
        <f t="shared" si="2"/>
        <v>1672.9347468822123</v>
      </c>
      <c r="K38" s="42">
        <f t="shared" si="3"/>
        <v>1933.2801529427916</v>
      </c>
      <c r="L38" s="42">
        <f t="shared" si="4"/>
        <v>50396.146465233673</v>
      </c>
    </row>
    <row r="39" spans="1:12" ht="18" customHeight="1" x14ac:dyDescent="0.25">
      <c r="A39" s="22"/>
      <c r="B39" s="22"/>
      <c r="C39" s="33"/>
      <c r="D39" s="33"/>
      <c r="E39" s="33"/>
      <c r="F39" s="43">
        <f t="shared" si="0"/>
        <v>33</v>
      </c>
      <c r="G39" s="41">
        <f t="shared" ca="1" si="5"/>
        <v>46935</v>
      </c>
      <c r="H39" s="42">
        <f t="shared" si="6"/>
        <v>50396.146465233673</v>
      </c>
      <c r="I39" s="42">
        <f t="shared" si="1"/>
        <v>251.98073232616835</v>
      </c>
      <c r="J39" s="42">
        <f t="shared" si="2"/>
        <v>1681.2994206166231</v>
      </c>
      <c r="K39" s="42">
        <f t="shared" si="3"/>
        <v>1933.2801529427916</v>
      </c>
      <c r="L39" s="42">
        <f t="shared" si="4"/>
        <v>48714.847044617047</v>
      </c>
    </row>
    <row r="40" spans="1:12" ht="18" customHeight="1" x14ac:dyDescent="0.25">
      <c r="A40" s="22"/>
      <c r="B40" s="22"/>
      <c r="C40" s="33"/>
      <c r="D40" s="33"/>
      <c r="E40" s="33"/>
      <c r="F40" s="43">
        <f t="shared" ref="F40:F71" si="7">IF(F39&lt;$D$10,F39+1,"")</f>
        <v>34</v>
      </c>
      <c r="G40" s="41">
        <f t="shared" ca="1" si="5"/>
        <v>46966</v>
      </c>
      <c r="H40" s="42">
        <f t="shared" si="6"/>
        <v>48714.847044617047</v>
      </c>
      <c r="I40" s="42">
        <f t="shared" si="1"/>
        <v>243.57423522308522</v>
      </c>
      <c r="J40" s="42">
        <f t="shared" si="2"/>
        <v>1689.7059177197063</v>
      </c>
      <c r="K40" s="42">
        <f t="shared" si="3"/>
        <v>1933.2801529427916</v>
      </c>
      <c r="L40" s="42">
        <f t="shared" si="4"/>
        <v>47025.141126897339</v>
      </c>
    </row>
    <row r="41" spans="1:12" ht="18" customHeight="1" x14ac:dyDescent="0.25">
      <c r="A41" s="22"/>
      <c r="B41" s="22"/>
      <c r="C41" s="33"/>
      <c r="D41" s="33"/>
      <c r="E41" s="33"/>
      <c r="F41" s="43">
        <f t="shared" si="7"/>
        <v>35</v>
      </c>
      <c r="G41" s="41">
        <f t="shared" ca="1" si="5"/>
        <v>46997</v>
      </c>
      <c r="H41" s="42">
        <f t="shared" si="6"/>
        <v>47025.141126897339</v>
      </c>
      <c r="I41" s="42">
        <f t="shared" si="1"/>
        <v>235.12570563448671</v>
      </c>
      <c r="J41" s="42">
        <f t="shared" si="2"/>
        <v>1698.154447308305</v>
      </c>
      <c r="K41" s="42">
        <f t="shared" si="3"/>
        <v>1933.2801529427916</v>
      </c>
      <c r="L41" s="42">
        <f t="shared" si="4"/>
        <v>45326.986679589034</v>
      </c>
    </row>
    <row r="42" spans="1:12" ht="18" customHeight="1" x14ac:dyDescent="0.25">
      <c r="A42" s="22"/>
      <c r="B42" s="22"/>
      <c r="C42" s="33"/>
      <c r="D42" s="33"/>
      <c r="E42" s="33"/>
      <c r="F42" s="43">
        <f t="shared" si="7"/>
        <v>36</v>
      </c>
      <c r="G42" s="41">
        <f t="shared" ca="1" si="5"/>
        <v>47027</v>
      </c>
      <c r="H42" s="42">
        <f t="shared" si="6"/>
        <v>45326.986679589034</v>
      </c>
      <c r="I42" s="42">
        <f t="shared" si="1"/>
        <v>226.63493339794516</v>
      </c>
      <c r="J42" s="42">
        <f t="shared" si="2"/>
        <v>1706.6452195448464</v>
      </c>
      <c r="K42" s="42">
        <f t="shared" si="3"/>
        <v>1933.2801529427916</v>
      </c>
      <c r="L42" s="42">
        <f t="shared" si="4"/>
        <v>43620.34146004419</v>
      </c>
    </row>
    <row r="43" spans="1:12" ht="18" customHeight="1" x14ac:dyDescent="0.25">
      <c r="A43" s="22"/>
      <c r="B43" s="22"/>
      <c r="C43" s="33"/>
      <c r="D43" s="33"/>
      <c r="E43" s="33"/>
      <c r="F43" s="43">
        <f t="shared" si="7"/>
        <v>37</v>
      </c>
      <c r="G43" s="41">
        <f t="shared" ca="1" si="5"/>
        <v>47058</v>
      </c>
      <c r="H43" s="42">
        <f t="shared" si="6"/>
        <v>43620.34146004419</v>
      </c>
      <c r="I43" s="42">
        <f t="shared" si="1"/>
        <v>218.10170730022094</v>
      </c>
      <c r="J43" s="42">
        <f t="shared" si="2"/>
        <v>1715.1784456425708</v>
      </c>
      <c r="K43" s="42">
        <f t="shared" si="3"/>
        <v>1933.2801529427916</v>
      </c>
      <c r="L43" s="42">
        <f t="shared" si="4"/>
        <v>41905.163014401616</v>
      </c>
    </row>
    <row r="44" spans="1:12" ht="18" customHeight="1" x14ac:dyDescent="0.25">
      <c r="A44" s="22"/>
      <c r="B44" s="22"/>
      <c r="C44" s="33"/>
      <c r="D44" s="33"/>
      <c r="E44" s="33"/>
      <c r="F44" s="43">
        <f t="shared" si="7"/>
        <v>38</v>
      </c>
      <c r="G44" s="41">
        <f t="shared" ca="1" si="5"/>
        <v>47088</v>
      </c>
      <c r="H44" s="42">
        <f t="shared" si="6"/>
        <v>41905.163014401616</v>
      </c>
      <c r="I44" s="42">
        <f t="shared" si="1"/>
        <v>209.52581507200807</v>
      </c>
      <c r="J44" s="42">
        <f t="shared" si="2"/>
        <v>1723.7543378707835</v>
      </c>
      <c r="K44" s="42">
        <f t="shared" si="3"/>
        <v>1933.2801529427916</v>
      </c>
      <c r="L44" s="42">
        <f t="shared" si="4"/>
        <v>40181.408676530831</v>
      </c>
    </row>
    <row r="45" spans="1:12" ht="18" customHeight="1" x14ac:dyDescent="0.25">
      <c r="A45" s="22"/>
      <c r="B45" s="22"/>
      <c r="C45" s="33"/>
      <c r="D45" s="33"/>
      <c r="E45" s="33"/>
      <c r="F45" s="43">
        <f t="shared" si="7"/>
        <v>39</v>
      </c>
      <c r="G45" s="41">
        <f t="shared" ca="1" si="5"/>
        <v>47119</v>
      </c>
      <c r="H45" s="42">
        <f t="shared" si="6"/>
        <v>40181.408676530831</v>
      </c>
      <c r="I45" s="42">
        <f t="shared" si="1"/>
        <v>200.90704338265414</v>
      </c>
      <c r="J45" s="42">
        <f t="shared" si="2"/>
        <v>1732.3731095601374</v>
      </c>
      <c r="K45" s="42">
        <f t="shared" si="3"/>
        <v>1933.2801529427916</v>
      </c>
      <c r="L45" s="42">
        <f t="shared" si="4"/>
        <v>38449.035566970691</v>
      </c>
    </row>
    <row r="46" spans="1:12" ht="18" customHeight="1" x14ac:dyDescent="0.25">
      <c r="A46" s="22"/>
      <c r="B46" s="22"/>
      <c r="C46" s="33"/>
      <c r="D46" s="33"/>
      <c r="E46" s="33"/>
      <c r="F46" s="43">
        <f t="shared" si="7"/>
        <v>40</v>
      </c>
      <c r="G46" s="41">
        <f t="shared" ca="1" si="5"/>
        <v>47150</v>
      </c>
      <c r="H46" s="42">
        <f t="shared" si="6"/>
        <v>38449.035566970691</v>
      </c>
      <c r="I46" s="42">
        <f t="shared" si="1"/>
        <v>192.24517783485342</v>
      </c>
      <c r="J46" s="42">
        <f t="shared" si="2"/>
        <v>1741.0349751079382</v>
      </c>
      <c r="K46" s="42">
        <f t="shared" si="3"/>
        <v>1933.2801529427916</v>
      </c>
      <c r="L46" s="42">
        <f t="shared" si="4"/>
        <v>36708.00059186275</v>
      </c>
    </row>
    <row r="47" spans="1:12" ht="18" customHeight="1" x14ac:dyDescent="0.25">
      <c r="A47" s="22"/>
      <c r="B47" s="22"/>
      <c r="C47" s="33"/>
      <c r="D47" s="33"/>
      <c r="E47" s="33"/>
      <c r="F47" s="43">
        <f t="shared" si="7"/>
        <v>41</v>
      </c>
      <c r="G47" s="41">
        <f t="shared" ca="1" si="5"/>
        <v>47178</v>
      </c>
      <c r="H47" s="42">
        <f t="shared" si="6"/>
        <v>36708.00059186275</v>
      </c>
      <c r="I47" s="42">
        <f t="shared" si="1"/>
        <v>183.54000295931374</v>
      </c>
      <c r="J47" s="42">
        <f t="shared" si="2"/>
        <v>1749.7401499834777</v>
      </c>
      <c r="K47" s="42">
        <f t="shared" si="3"/>
        <v>1933.2801529427916</v>
      </c>
      <c r="L47" s="42">
        <f t="shared" si="4"/>
        <v>34958.260441879276</v>
      </c>
    </row>
    <row r="48" spans="1:12" ht="18" customHeight="1" x14ac:dyDescent="0.25">
      <c r="A48" s="22"/>
      <c r="B48" s="22"/>
      <c r="C48" s="33"/>
      <c r="D48" s="33"/>
      <c r="E48" s="33"/>
      <c r="F48" s="43">
        <f t="shared" si="7"/>
        <v>42</v>
      </c>
      <c r="G48" s="41">
        <f t="shared" ca="1" si="5"/>
        <v>47209</v>
      </c>
      <c r="H48" s="42">
        <f t="shared" si="6"/>
        <v>34958.260441879276</v>
      </c>
      <c r="I48" s="42">
        <f t="shared" si="1"/>
        <v>174.79130220939638</v>
      </c>
      <c r="J48" s="42">
        <f t="shared" si="2"/>
        <v>1758.4888507333951</v>
      </c>
      <c r="K48" s="42">
        <f t="shared" si="3"/>
        <v>1933.2801529427916</v>
      </c>
      <c r="L48" s="42">
        <f t="shared" si="4"/>
        <v>33199.77159114588</v>
      </c>
    </row>
    <row r="49" spans="1:12" ht="18" customHeight="1" x14ac:dyDescent="0.25">
      <c r="A49" s="22"/>
      <c r="B49" s="22"/>
      <c r="C49" s="33"/>
      <c r="D49" s="33"/>
      <c r="E49" s="33"/>
      <c r="F49" s="43">
        <f t="shared" si="7"/>
        <v>43</v>
      </c>
      <c r="G49" s="41">
        <f t="shared" ca="1" si="5"/>
        <v>47239</v>
      </c>
      <c r="H49" s="42">
        <f t="shared" si="6"/>
        <v>33199.77159114588</v>
      </c>
      <c r="I49" s="42">
        <f t="shared" si="1"/>
        <v>165.99885795572939</v>
      </c>
      <c r="J49" s="42">
        <f t="shared" si="2"/>
        <v>1767.2812949870622</v>
      </c>
      <c r="K49" s="42">
        <f t="shared" si="3"/>
        <v>1933.2801529427916</v>
      </c>
      <c r="L49" s="42">
        <f t="shared" si="4"/>
        <v>31432.490296158816</v>
      </c>
    </row>
    <row r="50" spans="1:12" ht="18" customHeight="1" x14ac:dyDescent="0.25">
      <c r="A50" s="22"/>
      <c r="B50" s="22"/>
      <c r="C50" s="33"/>
      <c r="D50" s="33"/>
      <c r="E50" s="33"/>
      <c r="F50" s="43">
        <f t="shared" si="7"/>
        <v>44</v>
      </c>
      <c r="G50" s="41">
        <f t="shared" ca="1" si="5"/>
        <v>47270</v>
      </c>
      <c r="H50" s="42">
        <f t="shared" si="6"/>
        <v>31432.490296158816</v>
      </c>
      <c r="I50" s="42">
        <f t="shared" si="1"/>
        <v>157.16245148079409</v>
      </c>
      <c r="J50" s="42">
        <f t="shared" si="2"/>
        <v>1776.1177014619975</v>
      </c>
      <c r="K50" s="42">
        <f t="shared" si="3"/>
        <v>1933.2801529427916</v>
      </c>
      <c r="L50" s="42">
        <f t="shared" si="4"/>
        <v>29656.372594696819</v>
      </c>
    </row>
    <row r="51" spans="1:12" ht="18" customHeight="1" x14ac:dyDescent="0.25">
      <c r="C51" s="33"/>
      <c r="D51" s="33"/>
      <c r="E51" s="33"/>
      <c r="F51" s="43">
        <f t="shared" si="7"/>
        <v>45</v>
      </c>
      <c r="G51" s="41">
        <f t="shared" ca="1" si="5"/>
        <v>47300</v>
      </c>
      <c r="H51" s="42">
        <f t="shared" si="6"/>
        <v>29656.372594696819</v>
      </c>
      <c r="I51" s="42">
        <f t="shared" si="1"/>
        <v>148.2818629734841</v>
      </c>
      <c r="J51" s="42">
        <f t="shared" si="2"/>
        <v>1784.9982899693075</v>
      </c>
      <c r="K51" s="42">
        <f t="shared" si="3"/>
        <v>1933.2801529427916</v>
      </c>
      <c r="L51" s="42">
        <f t="shared" si="4"/>
        <v>27871.374304727513</v>
      </c>
    </row>
    <row r="52" spans="1:12" ht="18" customHeight="1" x14ac:dyDescent="0.25">
      <c r="A52" s="22"/>
      <c r="B52" s="22"/>
      <c r="C52" s="33"/>
      <c r="D52" s="33"/>
      <c r="E52" s="33"/>
      <c r="F52" s="43">
        <f t="shared" si="7"/>
        <v>46</v>
      </c>
      <c r="G52" s="41">
        <f t="shared" ca="1" si="5"/>
        <v>47331</v>
      </c>
      <c r="H52" s="42">
        <f t="shared" si="6"/>
        <v>27871.374304727513</v>
      </c>
      <c r="I52" s="42">
        <f t="shared" si="1"/>
        <v>139.35687152363755</v>
      </c>
      <c r="J52" s="42">
        <f t="shared" si="2"/>
        <v>1793.9232814191541</v>
      </c>
      <c r="K52" s="42">
        <f t="shared" si="3"/>
        <v>1933.2801529427916</v>
      </c>
      <c r="L52" s="42">
        <f t="shared" si="4"/>
        <v>26077.45102330836</v>
      </c>
    </row>
    <row r="53" spans="1:12" ht="18" customHeight="1" x14ac:dyDescent="0.25">
      <c r="A53" s="22"/>
      <c r="B53" s="22"/>
      <c r="C53" s="33"/>
      <c r="D53" s="33"/>
      <c r="E53" s="33"/>
      <c r="F53" s="43">
        <f t="shared" si="7"/>
        <v>47</v>
      </c>
      <c r="G53" s="41">
        <f t="shared" ca="1" si="5"/>
        <v>47362</v>
      </c>
      <c r="H53" s="42">
        <f t="shared" si="6"/>
        <v>26077.45102330836</v>
      </c>
      <c r="I53" s="42">
        <f t="shared" si="1"/>
        <v>130.38725511654181</v>
      </c>
      <c r="J53" s="42">
        <f t="shared" si="2"/>
        <v>1802.8928978262497</v>
      </c>
      <c r="K53" s="42">
        <f t="shared" si="3"/>
        <v>1933.2801529427916</v>
      </c>
      <c r="L53" s="42">
        <f t="shared" si="4"/>
        <v>24274.558125482112</v>
      </c>
    </row>
    <row r="54" spans="1:12" ht="18" customHeight="1" x14ac:dyDescent="0.25">
      <c r="A54" s="22"/>
      <c r="B54" s="22"/>
      <c r="C54" s="33"/>
      <c r="D54" s="33"/>
      <c r="E54" s="33"/>
      <c r="F54" s="43">
        <f t="shared" si="7"/>
        <v>48</v>
      </c>
      <c r="G54" s="41">
        <f t="shared" ca="1" si="5"/>
        <v>47392</v>
      </c>
      <c r="H54" s="42">
        <f t="shared" si="6"/>
        <v>24274.558125482112</v>
      </c>
      <c r="I54" s="42">
        <f t="shared" si="1"/>
        <v>121.37279062741055</v>
      </c>
      <c r="J54" s="42">
        <f t="shared" si="2"/>
        <v>1811.9073623153811</v>
      </c>
      <c r="K54" s="42">
        <f t="shared" si="3"/>
        <v>1933.2801529427916</v>
      </c>
      <c r="L54" s="42">
        <f t="shared" si="4"/>
        <v>22462.65076316673</v>
      </c>
    </row>
    <row r="55" spans="1:12" ht="18" customHeight="1" x14ac:dyDescent="0.25">
      <c r="A55" s="22"/>
      <c r="B55" s="22"/>
      <c r="C55" s="33"/>
      <c r="D55" s="33"/>
      <c r="E55" s="33"/>
      <c r="F55" s="43">
        <f t="shared" si="7"/>
        <v>49</v>
      </c>
      <c r="G55" s="41">
        <f t="shared" ca="1" si="5"/>
        <v>47423</v>
      </c>
      <c r="H55" s="42">
        <f t="shared" si="6"/>
        <v>22462.65076316673</v>
      </c>
      <c r="I55" s="42">
        <f t="shared" si="1"/>
        <v>112.31325381583365</v>
      </c>
      <c r="J55" s="42">
        <f t="shared" si="2"/>
        <v>1820.966899126958</v>
      </c>
      <c r="K55" s="42">
        <f t="shared" si="3"/>
        <v>1933.2801529427916</v>
      </c>
      <c r="L55" s="42">
        <f t="shared" si="4"/>
        <v>20641.683864039773</v>
      </c>
    </row>
    <row r="56" spans="1:12" ht="18" customHeight="1" x14ac:dyDescent="0.25">
      <c r="A56" s="22"/>
      <c r="B56" s="22"/>
      <c r="C56" s="33"/>
      <c r="D56" s="33"/>
      <c r="E56" s="33"/>
      <c r="F56" s="43">
        <f t="shared" si="7"/>
        <v>50</v>
      </c>
      <c r="G56" s="41">
        <f t="shared" ca="1" si="5"/>
        <v>47453</v>
      </c>
      <c r="H56" s="42">
        <f t="shared" si="6"/>
        <v>20641.683864039773</v>
      </c>
      <c r="I56" s="42">
        <f t="shared" si="1"/>
        <v>103.20841932019886</v>
      </c>
      <c r="J56" s="42">
        <f t="shared" si="2"/>
        <v>1830.0717336225928</v>
      </c>
      <c r="K56" s="42">
        <f t="shared" si="3"/>
        <v>1933.2801529427916</v>
      </c>
      <c r="L56" s="42">
        <f t="shared" si="4"/>
        <v>18811.612130417179</v>
      </c>
    </row>
    <row r="57" spans="1:12" ht="18" customHeight="1" x14ac:dyDescent="0.25">
      <c r="A57" s="22"/>
      <c r="B57" s="22"/>
      <c r="C57" s="33"/>
      <c r="D57" s="33"/>
      <c r="E57" s="33"/>
      <c r="F57" s="43">
        <f t="shared" si="7"/>
        <v>51</v>
      </c>
      <c r="G57" s="41">
        <f t="shared" ca="1" si="5"/>
        <v>47484</v>
      </c>
      <c r="H57" s="42">
        <f t="shared" si="6"/>
        <v>18811.612130417179</v>
      </c>
      <c r="I57" s="42">
        <f t="shared" si="1"/>
        <v>94.058060652085885</v>
      </c>
      <c r="J57" s="42">
        <f t="shared" si="2"/>
        <v>1839.2220922907056</v>
      </c>
      <c r="K57" s="42">
        <f t="shared" si="3"/>
        <v>1933.2801529427916</v>
      </c>
      <c r="L57" s="42">
        <f t="shared" si="4"/>
        <v>16972.390038126472</v>
      </c>
    </row>
    <row r="58" spans="1:12" ht="18" customHeight="1" x14ac:dyDescent="0.25">
      <c r="A58" s="22"/>
      <c r="B58" s="22"/>
      <c r="C58" s="33"/>
      <c r="D58" s="33"/>
      <c r="E58" s="33"/>
      <c r="F58" s="43">
        <f t="shared" si="7"/>
        <v>52</v>
      </c>
      <c r="G58" s="41">
        <f t="shared" ca="1" si="5"/>
        <v>47515</v>
      </c>
      <c r="H58" s="42">
        <f t="shared" si="6"/>
        <v>16972.390038126472</v>
      </c>
      <c r="I58" s="42">
        <f t="shared" si="1"/>
        <v>84.861950190632356</v>
      </c>
      <c r="J58" s="42">
        <f t="shared" si="2"/>
        <v>1848.4182027521592</v>
      </c>
      <c r="K58" s="42">
        <f t="shared" si="3"/>
        <v>1933.2801529427916</v>
      </c>
      <c r="L58" s="42">
        <f t="shared" si="4"/>
        <v>15123.971835374312</v>
      </c>
    </row>
    <row r="59" spans="1:12" ht="18" customHeight="1" x14ac:dyDescent="0.25">
      <c r="A59" s="22"/>
      <c r="B59" s="22"/>
      <c r="C59" s="33"/>
      <c r="D59" s="33"/>
      <c r="E59" s="33"/>
      <c r="F59" s="43">
        <f t="shared" si="7"/>
        <v>53</v>
      </c>
      <c r="G59" s="41">
        <f t="shared" ca="1" si="5"/>
        <v>47543</v>
      </c>
      <c r="H59" s="42">
        <f t="shared" si="6"/>
        <v>15123.971835374312</v>
      </c>
      <c r="I59" s="42">
        <f t="shared" si="1"/>
        <v>75.619859176871557</v>
      </c>
      <c r="J59" s="42">
        <f t="shared" si="2"/>
        <v>1857.66029376592</v>
      </c>
      <c r="K59" s="42">
        <f t="shared" si="3"/>
        <v>1933.2801529427916</v>
      </c>
      <c r="L59" s="42">
        <f t="shared" si="4"/>
        <v>13266.311541608393</v>
      </c>
    </row>
    <row r="60" spans="1:12" ht="18" customHeight="1" x14ac:dyDescent="0.25">
      <c r="A60" s="22"/>
      <c r="B60" s="22"/>
      <c r="C60" s="33"/>
      <c r="D60" s="33"/>
      <c r="E60" s="33"/>
      <c r="F60" s="43">
        <f t="shared" si="7"/>
        <v>54</v>
      </c>
      <c r="G60" s="41">
        <f t="shared" ca="1" si="5"/>
        <v>47574</v>
      </c>
      <c r="H60" s="42">
        <f t="shared" si="6"/>
        <v>13266.311541608393</v>
      </c>
      <c r="I60" s="42">
        <f t="shared" si="1"/>
        <v>66.331557708041956</v>
      </c>
      <c r="J60" s="42">
        <f t="shared" si="2"/>
        <v>1866.9485952347495</v>
      </c>
      <c r="K60" s="42">
        <f t="shared" si="3"/>
        <v>1933.2801529427916</v>
      </c>
      <c r="L60" s="42">
        <f t="shared" si="4"/>
        <v>11399.362946373643</v>
      </c>
    </row>
    <row r="61" spans="1:12" ht="18" customHeight="1" x14ac:dyDescent="0.25">
      <c r="A61" s="22"/>
      <c r="B61" s="22"/>
      <c r="C61" s="33"/>
      <c r="D61" s="33"/>
      <c r="E61" s="33"/>
      <c r="F61" s="43">
        <f t="shared" si="7"/>
        <v>55</v>
      </c>
      <c r="G61" s="41">
        <f t="shared" ca="1" si="5"/>
        <v>47604</v>
      </c>
      <c r="H61" s="42">
        <f t="shared" si="6"/>
        <v>11399.362946373643</v>
      </c>
      <c r="I61" s="42">
        <f t="shared" si="1"/>
        <v>56.99681473186822</v>
      </c>
      <c r="J61" s="42">
        <f t="shared" si="2"/>
        <v>1876.2833382109234</v>
      </c>
      <c r="K61" s="42">
        <f t="shared" si="3"/>
        <v>1933.2801529427916</v>
      </c>
      <c r="L61" s="42">
        <f t="shared" si="4"/>
        <v>9523.0796081627195</v>
      </c>
    </row>
    <row r="62" spans="1:12" ht="18" customHeight="1" x14ac:dyDescent="0.25">
      <c r="A62" s="22"/>
      <c r="B62" s="22"/>
      <c r="C62" s="33"/>
      <c r="D62" s="33"/>
      <c r="E62" s="33"/>
      <c r="F62" s="43">
        <f t="shared" si="7"/>
        <v>56</v>
      </c>
      <c r="G62" s="41">
        <f t="shared" ca="1" si="5"/>
        <v>47635</v>
      </c>
      <c r="H62" s="42">
        <f t="shared" si="6"/>
        <v>9523.0796081627195</v>
      </c>
      <c r="I62" s="42">
        <f t="shared" si="1"/>
        <v>47.615398040813595</v>
      </c>
      <c r="J62" s="42">
        <f t="shared" si="2"/>
        <v>1885.6647549019781</v>
      </c>
      <c r="K62" s="42">
        <f t="shared" si="3"/>
        <v>1933.2801529427916</v>
      </c>
      <c r="L62" s="42">
        <f t="shared" si="4"/>
        <v>7637.4148532607414</v>
      </c>
    </row>
    <row r="63" spans="1:12" ht="18" customHeight="1" x14ac:dyDescent="0.25">
      <c r="A63" s="22"/>
      <c r="B63" s="22"/>
      <c r="C63" s="33"/>
      <c r="D63" s="33"/>
      <c r="E63" s="33"/>
      <c r="F63" s="43">
        <f t="shared" si="7"/>
        <v>57</v>
      </c>
      <c r="G63" s="41">
        <f t="shared" ca="1" si="5"/>
        <v>47665</v>
      </c>
      <c r="H63" s="42">
        <f t="shared" si="6"/>
        <v>7637.4148532607414</v>
      </c>
      <c r="I63" s="42">
        <f t="shared" si="1"/>
        <v>38.187074266303703</v>
      </c>
      <c r="J63" s="42">
        <f t="shared" si="2"/>
        <v>1895.0930786764879</v>
      </c>
      <c r="K63" s="42">
        <f t="shared" si="3"/>
        <v>1933.2801529427916</v>
      </c>
      <c r="L63" s="42">
        <f t="shared" si="4"/>
        <v>5742.3217745842539</v>
      </c>
    </row>
    <row r="64" spans="1:12" ht="18" customHeight="1" x14ac:dyDescent="0.25">
      <c r="A64" s="22"/>
      <c r="B64" s="22"/>
      <c r="C64" s="33"/>
      <c r="D64" s="33"/>
      <c r="E64" s="33"/>
      <c r="F64" s="43">
        <f t="shared" si="7"/>
        <v>58</v>
      </c>
      <c r="G64" s="41">
        <f t="shared" ca="1" si="5"/>
        <v>47696</v>
      </c>
      <c r="H64" s="42">
        <f t="shared" si="6"/>
        <v>5742.3217745842539</v>
      </c>
      <c r="I64" s="42">
        <f t="shared" si="1"/>
        <v>28.711608872921271</v>
      </c>
      <c r="J64" s="42">
        <f t="shared" si="2"/>
        <v>1904.5685440698703</v>
      </c>
      <c r="K64" s="42">
        <f t="shared" si="3"/>
        <v>1933.2801529427916</v>
      </c>
      <c r="L64" s="42">
        <f t="shared" si="4"/>
        <v>3837.7532305143836</v>
      </c>
    </row>
    <row r="65" spans="1:12" ht="18" customHeight="1" x14ac:dyDescent="0.25">
      <c r="A65" s="22"/>
      <c r="B65" s="22"/>
      <c r="C65" s="33"/>
      <c r="D65" s="33"/>
      <c r="E65" s="33"/>
      <c r="F65" s="43">
        <f t="shared" si="7"/>
        <v>59</v>
      </c>
      <c r="G65" s="41">
        <f t="shared" ca="1" si="5"/>
        <v>47727</v>
      </c>
      <c r="H65" s="42">
        <f t="shared" si="6"/>
        <v>3837.7532305143836</v>
      </c>
      <c r="I65" s="42">
        <f t="shared" si="1"/>
        <v>19.188766152571919</v>
      </c>
      <c r="J65" s="42">
        <f t="shared" si="2"/>
        <v>1914.0913867902198</v>
      </c>
      <c r="K65" s="42">
        <f t="shared" si="3"/>
        <v>1933.2801529427916</v>
      </c>
      <c r="L65" s="42">
        <f t="shared" si="4"/>
        <v>1923.6618437241639</v>
      </c>
    </row>
    <row r="66" spans="1:12" ht="18" customHeight="1" x14ac:dyDescent="0.25">
      <c r="A66" s="22"/>
      <c r="B66" s="22"/>
      <c r="C66" s="33"/>
      <c r="D66" s="33"/>
      <c r="E66" s="33"/>
      <c r="F66" s="43">
        <f t="shared" si="7"/>
        <v>60</v>
      </c>
      <c r="G66" s="41">
        <f t="shared" ca="1" si="5"/>
        <v>47757</v>
      </c>
      <c r="H66" s="42">
        <f t="shared" si="6"/>
        <v>1923.6618437241639</v>
      </c>
      <c r="I66" s="42">
        <f t="shared" si="1"/>
        <v>9.6183092186208192</v>
      </c>
      <c r="J66" s="42">
        <f t="shared" si="2"/>
        <v>1923.6618437241707</v>
      </c>
      <c r="K66" s="42">
        <f t="shared" si="3"/>
        <v>1933.2801529427916</v>
      </c>
      <c r="L66" s="42">
        <f t="shared" si="4"/>
        <v>-6.8212102632969618E-12</v>
      </c>
    </row>
    <row r="67" spans="1:12" ht="18" customHeight="1" x14ac:dyDescent="0.25">
      <c r="A67" s="22"/>
      <c r="B67" s="22"/>
      <c r="C67" s="33"/>
      <c r="D67" s="33"/>
      <c r="E67" s="33"/>
      <c r="F67" s="43" t="str">
        <f t="shared" si="7"/>
        <v/>
      </c>
      <c r="G67" s="41" t="str">
        <f t="shared" si="5"/>
        <v/>
      </c>
      <c r="H67" s="42" t="str">
        <f t="shared" si="6"/>
        <v/>
      </c>
      <c r="I67" s="42" t="str">
        <f t="shared" si="1"/>
        <v/>
      </c>
      <c r="J67" s="42" t="str">
        <f t="shared" si="2"/>
        <v/>
      </c>
      <c r="K67" s="42" t="str">
        <f t="shared" si="3"/>
        <v/>
      </c>
      <c r="L67" s="42" t="str">
        <f t="shared" si="4"/>
        <v/>
      </c>
    </row>
    <row r="68" spans="1:12" ht="18" customHeight="1" x14ac:dyDescent="0.25">
      <c r="A68" s="22"/>
      <c r="B68" s="22"/>
      <c r="C68" s="33"/>
      <c r="D68" s="33"/>
      <c r="E68" s="33"/>
      <c r="F68" s="43" t="str">
        <f t="shared" si="7"/>
        <v/>
      </c>
      <c r="G68" s="41" t="str">
        <f t="shared" si="5"/>
        <v/>
      </c>
      <c r="H68" s="42" t="str">
        <f t="shared" si="6"/>
        <v/>
      </c>
      <c r="I68" s="42" t="str">
        <f t="shared" si="1"/>
        <v/>
      </c>
      <c r="J68" s="42" t="str">
        <f t="shared" si="2"/>
        <v/>
      </c>
      <c r="K68" s="42" t="str">
        <f t="shared" si="3"/>
        <v/>
      </c>
      <c r="L68" s="42" t="str">
        <f t="shared" si="4"/>
        <v/>
      </c>
    </row>
    <row r="69" spans="1:12" ht="18" customHeight="1" x14ac:dyDescent="0.25">
      <c r="A69" s="22"/>
      <c r="B69" s="22"/>
      <c r="C69" s="33"/>
      <c r="D69" s="33"/>
      <c r="E69" s="33"/>
      <c r="F69" s="43" t="str">
        <f t="shared" si="7"/>
        <v/>
      </c>
      <c r="G69" s="41" t="str">
        <f t="shared" si="5"/>
        <v/>
      </c>
      <c r="H69" s="42" t="str">
        <f t="shared" si="6"/>
        <v/>
      </c>
      <c r="I69" s="42" t="str">
        <f t="shared" si="1"/>
        <v/>
      </c>
      <c r="J69" s="42" t="str">
        <f t="shared" si="2"/>
        <v/>
      </c>
      <c r="K69" s="42" t="str">
        <f t="shared" si="3"/>
        <v/>
      </c>
      <c r="L69" s="42" t="str">
        <f t="shared" si="4"/>
        <v/>
      </c>
    </row>
    <row r="70" spans="1:12" ht="18" customHeight="1" x14ac:dyDescent="0.25">
      <c r="A70" s="22"/>
      <c r="B70" s="22"/>
      <c r="C70" s="33"/>
      <c r="D70" s="33"/>
      <c r="E70" s="33"/>
      <c r="F70" s="43" t="str">
        <f t="shared" si="7"/>
        <v/>
      </c>
      <c r="G70" s="41" t="str">
        <f t="shared" si="5"/>
        <v/>
      </c>
      <c r="H70" s="42" t="str">
        <f t="shared" si="6"/>
        <v/>
      </c>
      <c r="I70" s="42" t="str">
        <f t="shared" si="1"/>
        <v/>
      </c>
      <c r="J70" s="42" t="str">
        <f t="shared" si="2"/>
        <v/>
      </c>
      <c r="K70" s="42" t="str">
        <f t="shared" si="3"/>
        <v/>
      </c>
      <c r="L70" s="42" t="str">
        <f t="shared" si="4"/>
        <v/>
      </c>
    </row>
    <row r="71" spans="1:12" ht="18" customHeight="1" x14ac:dyDescent="0.25">
      <c r="A71" s="22"/>
      <c r="B71" s="22"/>
      <c r="C71" s="33"/>
      <c r="D71" s="33"/>
      <c r="E71" s="33"/>
      <c r="F71" s="43" t="str">
        <f t="shared" si="7"/>
        <v/>
      </c>
      <c r="G71" s="41" t="str">
        <f t="shared" si="5"/>
        <v/>
      </c>
      <c r="H71" s="42" t="str">
        <f t="shared" si="6"/>
        <v/>
      </c>
      <c r="I71" s="42" t="str">
        <f t="shared" si="1"/>
        <v/>
      </c>
      <c r="J71" s="42" t="str">
        <f t="shared" si="2"/>
        <v/>
      </c>
      <c r="K71" s="42" t="str">
        <f t="shared" si="3"/>
        <v/>
      </c>
      <c r="L71" s="42" t="str">
        <f t="shared" si="4"/>
        <v/>
      </c>
    </row>
    <row r="72" spans="1:12" ht="18" customHeight="1" x14ac:dyDescent="0.25">
      <c r="A72" s="22"/>
      <c r="B72" s="22"/>
      <c r="C72" s="33"/>
      <c r="D72" s="33"/>
      <c r="E72" s="33"/>
      <c r="F72" s="43" t="str">
        <f t="shared" ref="F72:F103" si="8">IF(F71&lt;$D$10,F71+1,"")</f>
        <v/>
      </c>
      <c r="G72" s="41" t="str">
        <f t="shared" si="5"/>
        <v/>
      </c>
      <c r="H72" s="42" t="str">
        <f t="shared" si="6"/>
        <v/>
      </c>
      <c r="I72" s="42" t="str">
        <f t="shared" ref="I72:I135" si="9">IFERROR(IF(H72&gt;0,H72*$D$7/12,0),"")</f>
        <v/>
      </c>
      <c r="J72" s="42" t="str">
        <f t="shared" ref="J72:J126" si="10">IFERROR(IF(F72&lt;&gt;"",IF($D$8="שפיצר",$D$14-I72,$D$14),""),"")</f>
        <v/>
      </c>
      <c r="K72" s="42" t="str">
        <f t="shared" ref="K72:K126" si="11">IFERROR(J72+I72,"")</f>
        <v/>
      </c>
      <c r="L72" s="42" t="str">
        <f t="shared" ref="L72:L126" si="12">IFERROR(H72-J72,"")</f>
        <v/>
      </c>
    </row>
    <row r="73" spans="1:12" ht="18" customHeight="1" x14ac:dyDescent="0.25">
      <c r="A73" s="22"/>
      <c r="B73" s="22"/>
      <c r="C73" s="33"/>
      <c r="D73" s="33"/>
      <c r="E73" s="33"/>
      <c r="F73" s="43" t="str">
        <f t="shared" si="8"/>
        <v/>
      </c>
      <c r="G73" s="41" t="str">
        <f t="shared" ref="G73:G122" si="13">IF(F73="","",EDATE(G72,1))</f>
        <v/>
      </c>
      <c r="H73" s="42" t="str">
        <f t="shared" ref="H73:H126" si="14">IF(F73="","",L72)</f>
        <v/>
      </c>
      <c r="I73" s="42" t="str">
        <f t="shared" si="9"/>
        <v/>
      </c>
      <c r="J73" s="42" t="str">
        <f t="shared" si="10"/>
        <v/>
      </c>
      <c r="K73" s="42" t="str">
        <f t="shared" si="11"/>
        <v/>
      </c>
      <c r="L73" s="42" t="str">
        <f t="shared" si="12"/>
        <v/>
      </c>
    </row>
    <row r="74" spans="1:12" ht="18" customHeight="1" x14ac:dyDescent="0.25">
      <c r="A74" s="22"/>
      <c r="B74" s="22"/>
      <c r="C74" s="33"/>
      <c r="D74" s="33"/>
      <c r="E74" s="33"/>
      <c r="F74" s="43" t="str">
        <f t="shared" si="8"/>
        <v/>
      </c>
      <c r="G74" s="41" t="str">
        <f t="shared" si="13"/>
        <v/>
      </c>
      <c r="H74" s="42" t="str">
        <f t="shared" si="14"/>
        <v/>
      </c>
      <c r="I74" s="42" t="str">
        <f t="shared" si="9"/>
        <v/>
      </c>
      <c r="J74" s="42" t="str">
        <f t="shared" si="10"/>
        <v/>
      </c>
      <c r="K74" s="42" t="str">
        <f t="shared" si="11"/>
        <v/>
      </c>
      <c r="L74" s="42" t="str">
        <f t="shared" si="12"/>
        <v/>
      </c>
    </row>
    <row r="75" spans="1:12" ht="18" customHeight="1" x14ac:dyDescent="0.25">
      <c r="A75" s="22"/>
      <c r="B75" s="22"/>
      <c r="C75" s="33"/>
      <c r="D75" s="33"/>
      <c r="E75" s="33"/>
      <c r="F75" s="43" t="str">
        <f t="shared" si="8"/>
        <v/>
      </c>
      <c r="G75" s="41" t="str">
        <f t="shared" si="13"/>
        <v/>
      </c>
      <c r="H75" s="42" t="str">
        <f t="shared" si="14"/>
        <v/>
      </c>
      <c r="I75" s="42" t="str">
        <f t="shared" si="9"/>
        <v/>
      </c>
      <c r="J75" s="42" t="str">
        <f t="shared" si="10"/>
        <v/>
      </c>
      <c r="K75" s="42" t="str">
        <f t="shared" si="11"/>
        <v/>
      </c>
      <c r="L75" s="42" t="str">
        <f t="shared" si="12"/>
        <v/>
      </c>
    </row>
    <row r="76" spans="1:12" ht="18" customHeight="1" x14ac:dyDescent="0.25">
      <c r="A76" s="22"/>
      <c r="B76" s="22"/>
      <c r="C76" s="33"/>
      <c r="D76" s="33"/>
      <c r="E76" s="33"/>
      <c r="F76" s="43" t="str">
        <f t="shared" si="8"/>
        <v/>
      </c>
      <c r="G76" s="41" t="str">
        <f t="shared" si="13"/>
        <v/>
      </c>
      <c r="H76" s="42" t="str">
        <f t="shared" si="14"/>
        <v/>
      </c>
      <c r="I76" s="42" t="str">
        <f t="shared" si="9"/>
        <v/>
      </c>
      <c r="J76" s="42" t="str">
        <f t="shared" si="10"/>
        <v/>
      </c>
      <c r="K76" s="42" t="str">
        <f t="shared" si="11"/>
        <v/>
      </c>
      <c r="L76" s="42" t="str">
        <f t="shared" si="12"/>
        <v/>
      </c>
    </row>
    <row r="77" spans="1:12" ht="18" customHeight="1" x14ac:dyDescent="0.25">
      <c r="A77" s="22"/>
      <c r="B77" s="22"/>
      <c r="C77" s="33"/>
      <c r="D77" s="33"/>
      <c r="E77" s="33"/>
      <c r="F77" s="43" t="str">
        <f t="shared" si="8"/>
        <v/>
      </c>
      <c r="G77" s="41" t="str">
        <f t="shared" si="13"/>
        <v/>
      </c>
      <c r="H77" s="42" t="str">
        <f t="shared" si="14"/>
        <v/>
      </c>
      <c r="I77" s="42" t="str">
        <f t="shared" si="9"/>
        <v/>
      </c>
      <c r="J77" s="42" t="str">
        <f t="shared" si="10"/>
        <v/>
      </c>
      <c r="K77" s="42" t="str">
        <f t="shared" si="11"/>
        <v/>
      </c>
      <c r="L77" s="42" t="str">
        <f t="shared" si="12"/>
        <v/>
      </c>
    </row>
    <row r="78" spans="1:12" ht="18" customHeight="1" x14ac:dyDescent="0.25">
      <c r="A78" s="22"/>
      <c r="B78" s="22"/>
      <c r="C78" s="33"/>
      <c r="D78" s="33"/>
      <c r="E78" s="33"/>
      <c r="F78" s="43" t="str">
        <f t="shared" si="8"/>
        <v/>
      </c>
      <c r="G78" s="41" t="str">
        <f t="shared" si="13"/>
        <v/>
      </c>
      <c r="H78" s="42" t="str">
        <f t="shared" si="14"/>
        <v/>
      </c>
      <c r="I78" s="42" t="str">
        <f t="shared" si="9"/>
        <v/>
      </c>
      <c r="J78" s="42" t="str">
        <f t="shared" si="10"/>
        <v/>
      </c>
      <c r="K78" s="42" t="str">
        <f t="shared" si="11"/>
        <v/>
      </c>
      <c r="L78" s="42" t="str">
        <f t="shared" si="12"/>
        <v/>
      </c>
    </row>
    <row r="79" spans="1:12" ht="18" customHeight="1" x14ac:dyDescent="0.25">
      <c r="A79" s="22"/>
      <c r="B79" s="22"/>
      <c r="C79" s="33"/>
      <c r="D79" s="33"/>
      <c r="E79" s="33"/>
      <c r="F79" s="43" t="str">
        <f t="shared" si="8"/>
        <v/>
      </c>
      <c r="G79" s="41" t="str">
        <f t="shared" si="13"/>
        <v/>
      </c>
      <c r="H79" s="42" t="str">
        <f t="shared" si="14"/>
        <v/>
      </c>
      <c r="I79" s="42" t="str">
        <f t="shared" si="9"/>
        <v/>
      </c>
      <c r="J79" s="42" t="str">
        <f t="shared" si="10"/>
        <v/>
      </c>
      <c r="K79" s="42" t="str">
        <f t="shared" si="11"/>
        <v/>
      </c>
      <c r="L79" s="42" t="str">
        <f t="shared" si="12"/>
        <v/>
      </c>
    </row>
    <row r="80" spans="1:12" ht="18" customHeight="1" x14ac:dyDescent="0.25">
      <c r="A80" s="22"/>
      <c r="B80" s="22"/>
      <c r="C80" s="33"/>
      <c r="D80" s="33"/>
      <c r="E80" s="33"/>
      <c r="F80" s="43" t="str">
        <f t="shared" si="8"/>
        <v/>
      </c>
      <c r="G80" s="41" t="str">
        <f t="shared" si="13"/>
        <v/>
      </c>
      <c r="H80" s="42" t="str">
        <f t="shared" si="14"/>
        <v/>
      </c>
      <c r="I80" s="42" t="str">
        <f t="shared" si="9"/>
        <v/>
      </c>
      <c r="J80" s="42" t="str">
        <f t="shared" si="10"/>
        <v/>
      </c>
      <c r="K80" s="42" t="str">
        <f t="shared" si="11"/>
        <v/>
      </c>
      <c r="L80" s="42" t="str">
        <f t="shared" si="12"/>
        <v/>
      </c>
    </row>
    <row r="81" spans="1:12" ht="18" customHeight="1" x14ac:dyDescent="0.25">
      <c r="A81" s="22"/>
      <c r="B81" s="22"/>
      <c r="C81" s="33"/>
      <c r="D81" s="33"/>
      <c r="E81" s="33"/>
      <c r="F81" s="43" t="str">
        <f t="shared" si="8"/>
        <v/>
      </c>
      <c r="G81" s="41" t="str">
        <f t="shared" si="13"/>
        <v/>
      </c>
      <c r="H81" s="42" t="str">
        <f t="shared" si="14"/>
        <v/>
      </c>
      <c r="I81" s="42" t="str">
        <f t="shared" si="9"/>
        <v/>
      </c>
      <c r="J81" s="42" t="str">
        <f t="shared" si="10"/>
        <v/>
      </c>
      <c r="K81" s="42" t="str">
        <f t="shared" si="11"/>
        <v/>
      </c>
      <c r="L81" s="42" t="str">
        <f t="shared" si="12"/>
        <v/>
      </c>
    </row>
    <row r="82" spans="1:12" ht="18" customHeight="1" x14ac:dyDescent="0.25">
      <c r="A82" s="22"/>
      <c r="B82" s="22"/>
      <c r="C82" s="33"/>
      <c r="D82" s="33"/>
      <c r="E82" s="33"/>
      <c r="F82" s="43" t="str">
        <f t="shared" si="8"/>
        <v/>
      </c>
      <c r="G82" s="41" t="str">
        <f t="shared" si="13"/>
        <v/>
      </c>
      <c r="H82" s="42" t="str">
        <f t="shared" si="14"/>
        <v/>
      </c>
      <c r="I82" s="42" t="str">
        <f t="shared" si="9"/>
        <v/>
      </c>
      <c r="J82" s="42" t="str">
        <f t="shared" si="10"/>
        <v/>
      </c>
      <c r="K82" s="42" t="str">
        <f t="shared" si="11"/>
        <v/>
      </c>
      <c r="L82" s="42" t="str">
        <f t="shared" si="12"/>
        <v/>
      </c>
    </row>
    <row r="83" spans="1:12" ht="18" customHeight="1" x14ac:dyDescent="0.25">
      <c r="A83" s="22"/>
      <c r="B83" s="22"/>
      <c r="C83" s="33"/>
      <c r="D83" s="33"/>
      <c r="E83" s="33"/>
      <c r="F83" s="43" t="str">
        <f t="shared" si="8"/>
        <v/>
      </c>
      <c r="G83" s="41" t="str">
        <f t="shared" si="13"/>
        <v/>
      </c>
      <c r="H83" s="42" t="str">
        <f t="shared" si="14"/>
        <v/>
      </c>
      <c r="I83" s="42" t="str">
        <f t="shared" si="9"/>
        <v/>
      </c>
      <c r="J83" s="42" t="str">
        <f t="shared" si="10"/>
        <v/>
      </c>
      <c r="K83" s="42" t="str">
        <f t="shared" si="11"/>
        <v/>
      </c>
      <c r="L83" s="42" t="str">
        <f t="shared" si="12"/>
        <v/>
      </c>
    </row>
    <row r="84" spans="1:12" ht="18" customHeight="1" x14ac:dyDescent="0.25">
      <c r="A84" s="22"/>
      <c r="B84" s="22"/>
      <c r="C84" s="33"/>
      <c r="D84" s="33"/>
      <c r="E84" s="33"/>
      <c r="F84" s="43" t="str">
        <f t="shared" si="8"/>
        <v/>
      </c>
      <c r="G84" s="41" t="str">
        <f t="shared" si="13"/>
        <v/>
      </c>
      <c r="H84" s="42" t="str">
        <f t="shared" si="14"/>
        <v/>
      </c>
      <c r="I84" s="42" t="str">
        <f t="shared" si="9"/>
        <v/>
      </c>
      <c r="J84" s="42" t="str">
        <f t="shared" si="10"/>
        <v/>
      </c>
      <c r="K84" s="42" t="str">
        <f t="shared" si="11"/>
        <v/>
      </c>
      <c r="L84" s="42" t="str">
        <f t="shared" si="12"/>
        <v/>
      </c>
    </row>
    <row r="85" spans="1:12" ht="18" customHeight="1" x14ac:dyDescent="0.25">
      <c r="A85" s="22"/>
      <c r="B85" s="22"/>
      <c r="C85" s="33"/>
      <c r="D85" s="33"/>
      <c r="E85" s="33"/>
      <c r="F85" s="43" t="str">
        <f t="shared" si="8"/>
        <v/>
      </c>
      <c r="G85" s="41" t="str">
        <f t="shared" si="13"/>
        <v/>
      </c>
      <c r="H85" s="42" t="str">
        <f t="shared" si="14"/>
        <v/>
      </c>
      <c r="I85" s="42" t="str">
        <f t="shared" si="9"/>
        <v/>
      </c>
      <c r="J85" s="42" t="str">
        <f t="shared" si="10"/>
        <v/>
      </c>
      <c r="K85" s="42" t="str">
        <f t="shared" si="11"/>
        <v/>
      </c>
      <c r="L85" s="42" t="str">
        <f t="shared" si="12"/>
        <v/>
      </c>
    </row>
    <row r="86" spans="1:12" ht="18" customHeight="1" x14ac:dyDescent="0.25">
      <c r="A86" s="22"/>
      <c r="B86" s="22"/>
      <c r="C86" s="33"/>
      <c r="D86" s="33"/>
      <c r="E86" s="33"/>
      <c r="F86" s="43" t="str">
        <f t="shared" si="8"/>
        <v/>
      </c>
      <c r="G86" s="41" t="str">
        <f t="shared" si="13"/>
        <v/>
      </c>
      <c r="H86" s="42" t="str">
        <f t="shared" si="14"/>
        <v/>
      </c>
      <c r="I86" s="42" t="str">
        <f t="shared" si="9"/>
        <v/>
      </c>
      <c r="J86" s="42" t="str">
        <f t="shared" si="10"/>
        <v/>
      </c>
      <c r="K86" s="42" t="str">
        <f t="shared" si="11"/>
        <v/>
      </c>
      <c r="L86" s="42" t="str">
        <f t="shared" si="12"/>
        <v/>
      </c>
    </row>
    <row r="87" spans="1:12" ht="18" customHeight="1" x14ac:dyDescent="0.25">
      <c r="A87" s="22"/>
      <c r="B87" s="22"/>
      <c r="C87" s="33"/>
      <c r="D87" s="33"/>
      <c r="E87" s="33"/>
      <c r="F87" s="43" t="str">
        <f t="shared" si="8"/>
        <v/>
      </c>
      <c r="G87" s="41" t="str">
        <f t="shared" si="13"/>
        <v/>
      </c>
      <c r="H87" s="42" t="str">
        <f t="shared" si="14"/>
        <v/>
      </c>
      <c r="I87" s="42" t="str">
        <f t="shared" si="9"/>
        <v/>
      </c>
      <c r="J87" s="42" t="str">
        <f t="shared" si="10"/>
        <v/>
      </c>
      <c r="K87" s="42" t="str">
        <f t="shared" si="11"/>
        <v/>
      </c>
      <c r="L87" s="42" t="str">
        <f t="shared" si="12"/>
        <v/>
      </c>
    </row>
    <row r="88" spans="1:12" ht="18" customHeight="1" x14ac:dyDescent="0.25">
      <c r="A88" s="22"/>
      <c r="B88" s="22"/>
      <c r="C88" s="33"/>
      <c r="D88" s="33"/>
      <c r="E88" s="33"/>
      <c r="F88" s="43" t="str">
        <f t="shared" si="8"/>
        <v/>
      </c>
      <c r="G88" s="41" t="str">
        <f t="shared" si="13"/>
        <v/>
      </c>
      <c r="H88" s="42" t="str">
        <f t="shared" si="14"/>
        <v/>
      </c>
      <c r="I88" s="42" t="str">
        <f t="shared" si="9"/>
        <v/>
      </c>
      <c r="J88" s="42" t="str">
        <f t="shared" si="10"/>
        <v/>
      </c>
      <c r="K88" s="42" t="str">
        <f t="shared" si="11"/>
        <v/>
      </c>
      <c r="L88" s="42" t="str">
        <f t="shared" si="12"/>
        <v/>
      </c>
    </row>
    <row r="89" spans="1:12" ht="18" customHeight="1" x14ac:dyDescent="0.25">
      <c r="A89" s="22"/>
      <c r="B89" s="22"/>
      <c r="C89" s="33"/>
      <c r="D89" s="33"/>
      <c r="E89" s="33"/>
      <c r="F89" s="43" t="str">
        <f t="shared" si="8"/>
        <v/>
      </c>
      <c r="G89" s="41" t="str">
        <f t="shared" si="13"/>
        <v/>
      </c>
      <c r="H89" s="42" t="str">
        <f t="shared" si="14"/>
        <v/>
      </c>
      <c r="I89" s="42" t="str">
        <f t="shared" si="9"/>
        <v/>
      </c>
      <c r="J89" s="42" t="str">
        <f t="shared" si="10"/>
        <v/>
      </c>
      <c r="K89" s="42" t="str">
        <f t="shared" si="11"/>
        <v/>
      </c>
      <c r="L89" s="42" t="str">
        <f t="shared" si="12"/>
        <v/>
      </c>
    </row>
    <row r="90" spans="1:12" ht="18" customHeight="1" x14ac:dyDescent="0.25">
      <c r="A90" s="22"/>
      <c r="B90" s="22"/>
      <c r="C90" s="33"/>
      <c r="D90" s="33"/>
      <c r="E90" s="33"/>
      <c r="F90" s="43" t="str">
        <f t="shared" si="8"/>
        <v/>
      </c>
      <c r="G90" s="41" t="str">
        <f t="shared" si="13"/>
        <v/>
      </c>
      <c r="H90" s="42" t="str">
        <f t="shared" si="14"/>
        <v/>
      </c>
      <c r="I90" s="42" t="str">
        <f t="shared" si="9"/>
        <v/>
      </c>
      <c r="J90" s="42" t="str">
        <f t="shared" si="10"/>
        <v/>
      </c>
      <c r="K90" s="42" t="str">
        <f t="shared" si="11"/>
        <v/>
      </c>
      <c r="L90" s="42" t="str">
        <f t="shared" si="12"/>
        <v/>
      </c>
    </row>
    <row r="91" spans="1:12" ht="18" customHeight="1" x14ac:dyDescent="0.25">
      <c r="A91" s="22"/>
      <c r="B91" s="22"/>
      <c r="C91" s="33"/>
      <c r="D91" s="33"/>
      <c r="E91" s="33"/>
      <c r="F91" s="43" t="str">
        <f t="shared" si="8"/>
        <v/>
      </c>
      <c r="G91" s="41" t="str">
        <f t="shared" si="13"/>
        <v/>
      </c>
      <c r="H91" s="42" t="str">
        <f t="shared" si="14"/>
        <v/>
      </c>
      <c r="I91" s="42" t="str">
        <f t="shared" si="9"/>
        <v/>
      </c>
      <c r="J91" s="42" t="str">
        <f t="shared" si="10"/>
        <v/>
      </c>
      <c r="K91" s="42" t="str">
        <f t="shared" si="11"/>
        <v/>
      </c>
      <c r="L91" s="42" t="str">
        <f t="shared" si="12"/>
        <v/>
      </c>
    </row>
    <row r="92" spans="1:12" ht="18" customHeight="1" x14ac:dyDescent="0.25">
      <c r="A92" s="22"/>
      <c r="B92" s="22"/>
      <c r="C92" s="33"/>
      <c r="D92" s="33"/>
      <c r="E92" s="33"/>
      <c r="F92" s="43" t="str">
        <f t="shared" si="8"/>
        <v/>
      </c>
      <c r="G92" s="41" t="str">
        <f t="shared" si="13"/>
        <v/>
      </c>
      <c r="H92" s="42" t="str">
        <f t="shared" si="14"/>
        <v/>
      </c>
      <c r="I92" s="42" t="str">
        <f t="shared" si="9"/>
        <v/>
      </c>
      <c r="J92" s="42" t="str">
        <f t="shared" si="10"/>
        <v/>
      </c>
      <c r="K92" s="42" t="str">
        <f t="shared" si="11"/>
        <v/>
      </c>
      <c r="L92" s="42" t="str">
        <f t="shared" si="12"/>
        <v/>
      </c>
    </row>
    <row r="93" spans="1:12" ht="18" customHeight="1" x14ac:dyDescent="0.25">
      <c r="A93" s="22"/>
      <c r="B93" s="22"/>
      <c r="C93" s="33"/>
      <c r="D93" s="33"/>
      <c r="E93" s="33"/>
      <c r="F93" s="43" t="str">
        <f t="shared" si="8"/>
        <v/>
      </c>
      <c r="G93" s="41" t="str">
        <f t="shared" si="13"/>
        <v/>
      </c>
      <c r="H93" s="42" t="str">
        <f t="shared" si="14"/>
        <v/>
      </c>
      <c r="I93" s="42" t="str">
        <f t="shared" si="9"/>
        <v/>
      </c>
      <c r="J93" s="42" t="str">
        <f t="shared" si="10"/>
        <v/>
      </c>
      <c r="K93" s="42" t="str">
        <f t="shared" si="11"/>
        <v/>
      </c>
      <c r="L93" s="42" t="str">
        <f t="shared" si="12"/>
        <v/>
      </c>
    </row>
    <row r="94" spans="1:12" ht="18" customHeight="1" x14ac:dyDescent="0.25">
      <c r="A94" s="22"/>
      <c r="B94" s="22"/>
      <c r="C94" s="33"/>
      <c r="D94" s="33"/>
      <c r="E94" s="33"/>
      <c r="F94" s="43" t="str">
        <f t="shared" si="8"/>
        <v/>
      </c>
      <c r="G94" s="41" t="str">
        <f t="shared" si="13"/>
        <v/>
      </c>
      <c r="H94" s="42" t="str">
        <f t="shared" si="14"/>
        <v/>
      </c>
      <c r="I94" s="42" t="str">
        <f t="shared" si="9"/>
        <v/>
      </c>
      <c r="J94" s="42" t="str">
        <f t="shared" si="10"/>
        <v/>
      </c>
      <c r="K94" s="42" t="str">
        <f t="shared" si="11"/>
        <v/>
      </c>
      <c r="L94" s="42" t="str">
        <f t="shared" si="12"/>
        <v/>
      </c>
    </row>
    <row r="95" spans="1:12" ht="18" customHeight="1" x14ac:dyDescent="0.25">
      <c r="A95" s="22"/>
      <c r="B95" s="22"/>
      <c r="C95" s="33"/>
      <c r="D95" s="33"/>
      <c r="E95" s="33"/>
      <c r="F95" s="43" t="str">
        <f t="shared" si="8"/>
        <v/>
      </c>
      <c r="G95" s="41" t="str">
        <f t="shared" si="13"/>
        <v/>
      </c>
      <c r="H95" s="42" t="str">
        <f t="shared" si="14"/>
        <v/>
      </c>
      <c r="I95" s="42" t="str">
        <f t="shared" si="9"/>
        <v/>
      </c>
      <c r="J95" s="42" t="str">
        <f t="shared" si="10"/>
        <v/>
      </c>
      <c r="K95" s="42" t="str">
        <f t="shared" si="11"/>
        <v/>
      </c>
      <c r="L95" s="42" t="str">
        <f t="shared" si="12"/>
        <v/>
      </c>
    </row>
    <row r="96" spans="1:12" ht="18" customHeight="1" x14ac:dyDescent="0.25">
      <c r="A96" s="22"/>
      <c r="B96" s="22"/>
      <c r="C96" s="33"/>
      <c r="D96" s="33"/>
      <c r="E96" s="33"/>
      <c r="F96" s="43" t="str">
        <f t="shared" si="8"/>
        <v/>
      </c>
      <c r="G96" s="41" t="str">
        <f t="shared" si="13"/>
        <v/>
      </c>
      <c r="H96" s="42" t="str">
        <f t="shared" si="14"/>
        <v/>
      </c>
      <c r="I96" s="42" t="str">
        <f t="shared" si="9"/>
        <v/>
      </c>
      <c r="J96" s="42" t="str">
        <f t="shared" si="10"/>
        <v/>
      </c>
      <c r="K96" s="42" t="str">
        <f t="shared" si="11"/>
        <v/>
      </c>
      <c r="L96" s="42" t="str">
        <f t="shared" si="12"/>
        <v/>
      </c>
    </row>
    <row r="97" spans="1:12" ht="18" customHeight="1" x14ac:dyDescent="0.25">
      <c r="A97" s="22"/>
      <c r="B97" s="22"/>
      <c r="C97" s="33"/>
      <c r="D97" s="33"/>
      <c r="E97" s="33"/>
      <c r="F97" s="43" t="str">
        <f t="shared" si="8"/>
        <v/>
      </c>
      <c r="G97" s="41" t="str">
        <f t="shared" si="13"/>
        <v/>
      </c>
      <c r="H97" s="42" t="str">
        <f t="shared" si="14"/>
        <v/>
      </c>
      <c r="I97" s="42" t="str">
        <f t="shared" si="9"/>
        <v/>
      </c>
      <c r="J97" s="42" t="str">
        <f t="shared" si="10"/>
        <v/>
      </c>
      <c r="K97" s="42" t="str">
        <f t="shared" si="11"/>
        <v/>
      </c>
      <c r="L97" s="42" t="str">
        <f t="shared" si="12"/>
        <v/>
      </c>
    </row>
    <row r="98" spans="1:12" ht="18" customHeight="1" x14ac:dyDescent="0.25">
      <c r="A98" s="22"/>
      <c r="B98" s="22"/>
      <c r="C98" s="33"/>
      <c r="D98" s="33"/>
      <c r="E98" s="33"/>
      <c r="F98" s="43" t="str">
        <f t="shared" si="8"/>
        <v/>
      </c>
      <c r="G98" s="41" t="str">
        <f t="shared" si="13"/>
        <v/>
      </c>
      <c r="H98" s="42" t="str">
        <f t="shared" si="14"/>
        <v/>
      </c>
      <c r="I98" s="42" t="str">
        <f t="shared" si="9"/>
        <v/>
      </c>
      <c r="J98" s="42" t="str">
        <f t="shared" si="10"/>
        <v/>
      </c>
      <c r="K98" s="42" t="str">
        <f t="shared" si="11"/>
        <v/>
      </c>
      <c r="L98" s="42" t="str">
        <f t="shared" si="12"/>
        <v/>
      </c>
    </row>
    <row r="99" spans="1:12" ht="18" customHeight="1" x14ac:dyDescent="0.25">
      <c r="A99" s="22"/>
      <c r="B99" s="22"/>
      <c r="C99" s="33"/>
      <c r="D99" s="33"/>
      <c r="E99" s="33"/>
      <c r="F99" s="43" t="str">
        <f t="shared" si="8"/>
        <v/>
      </c>
      <c r="G99" s="41" t="str">
        <f t="shared" si="13"/>
        <v/>
      </c>
      <c r="H99" s="42" t="str">
        <f t="shared" si="14"/>
        <v/>
      </c>
      <c r="I99" s="42" t="str">
        <f t="shared" si="9"/>
        <v/>
      </c>
      <c r="J99" s="42" t="str">
        <f t="shared" si="10"/>
        <v/>
      </c>
      <c r="K99" s="42" t="str">
        <f t="shared" si="11"/>
        <v/>
      </c>
      <c r="L99" s="42" t="str">
        <f t="shared" si="12"/>
        <v/>
      </c>
    </row>
    <row r="100" spans="1:12" ht="18" customHeight="1" x14ac:dyDescent="0.25">
      <c r="A100" s="22"/>
      <c r="B100" s="22"/>
      <c r="C100" s="33"/>
      <c r="D100" s="33"/>
      <c r="E100" s="33"/>
      <c r="F100" s="43" t="str">
        <f t="shared" si="8"/>
        <v/>
      </c>
      <c r="G100" s="41" t="str">
        <f t="shared" si="13"/>
        <v/>
      </c>
      <c r="H100" s="42" t="str">
        <f t="shared" si="14"/>
        <v/>
      </c>
      <c r="I100" s="42" t="str">
        <f t="shared" si="9"/>
        <v/>
      </c>
      <c r="J100" s="42" t="str">
        <f t="shared" si="10"/>
        <v/>
      </c>
      <c r="K100" s="42" t="str">
        <f t="shared" si="11"/>
        <v/>
      </c>
      <c r="L100" s="42" t="str">
        <f t="shared" si="12"/>
        <v/>
      </c>
    </row>
    <row r="101" spans="1:12" ht="18" customHeight="1" x14ac:dyDescent="0.25">
      <c r="A101" s="22"/>
      <c r="B101" s="22"/>
      <c r="C101" s="33"/>
      <c r="D101" s="33"/>
      <c r="E101" s="33"/>
      <c r="F101" s="43" t="str">
        <f t="shared" si="8"/>
        <v/>
      </c>
      <c r="G101" s="41" t="str">
        <f t="shared" si="13"/>
        <v/>
      </c>
      <c r="H101" s="42" t="str">
        <f t="shared" si="14"/>
        <v/>
      </c>
      <c r="I101" s="42" t="str">
        <f t="shared" si="9"/>
        <v/>
      </c>
      <c r="J101" s="42" t="str">
        <f t="shared" si="10"/>
        <v/>
      </c>
      <c r="K101" s="42" t="str">
        <f t="shared" si="11"/>
        <v/>
      </c>
      <c r="L101" s="42" t="str">
        <f t="shared" si="12"/>
        <v/>
      </c>
    </row>
    <row r="102" spans="1:12" ht="18" customHeight="1" x14ac:dyDescent="0.25">
      <c r="A102" s="22"/>
      <c r="B102" s="22"/>
      <c r="C102" s="33"/>
      <c r="D102" s="33"/>
      <c r="E102" s="33"/>
      <c r="F102" s="43" t="str">
        <f t="shared" si="8"/>
        <v/>
      </c>
      <c r="G102" s="41" t="str">
        <f t="shared" si="13"/>
        <v/>
      </c>
      <c r="H102" s="42" t="str">
        <f t="shared" si="14"/>
        <v/>
      </c>
      <c r="I102" s="42" t="str">
        <f t="shared" si="9"/>
        <v/>
      </c>
      <c r="J102" s="42" t="str">
        <f t="shared" si="10"/>
        <v/>
      </c>
      <c r="K102" s="42" t="str">
        <f t="shared" si="11"/>
        <v/>
      </c>
      <c r="L102" s="42" t="str">
        <f t="shared" si="12"/>
        <v/>
      </c>
    </row>
    <row r="103" spans="1:12" ht="18" customHeight="1" x14ac:dyDescent="0.25">
      <c r="A103" s="22"/>
      <c r="B103" s="22"/>
      <c r="C103" s="33"/>
      <c r="D103" s="33"/>
      <c r="E103" s="33"/>
      <c r="F103" s="43" t="str">
        <f t="shared" si="8"/>
        <v/>
      </c>
      <c r="G103" s="41" t="str">
        <f t="shared" si="13"/>
        <v/>
      </c>
      <c r="H103" s="42" t="str">
        <f t="shared" si="14"/>
        <v/>
      </c>
      <c r="I103" s="42" t="str">
        <f t="shared" si="9"/>
        <v/>
      </c>
      <c r="J103" s="42" t="str">
        <f t="shared" si="10"/>
        <v/>
      </c>
      <c r="K103" s="42" t="str">
        <f t="shared" si="11"/>
        <v/>
      </c>
      <c r="L103" s="42" t="str">
        <f t="shared" si="12"/>
        <v/>
      </c>
    </row>
    <row r="104" spans="1:12" ht="18" customHeight="1" x14ac:dyDescent="0.25">
      <c r="A104" s="22"/>
      <c r="B104" s="22"/>
      <c r="C104" s="33"/>
      <c r="D104" s="33"/>
      <c r="E104" s="33"/>
      <c r="F104" s="43" t="str">
        <f t="shared" ref="F104:F122" si="15">IF(F103&lt;$D$10,F103+1,"")</f>
        <v/>
      </c>
      <c r="G104" s="41" t="str">
        <f t="shared" si="13"/>
        <v/>
      </c>
      <c r="H104" s="42" t="str">
        <f t="shared" si="14"/>
        <v/>
      </c>
      <c r="I104" s="42" t="str">
        <f t="shared" si="9"/>
        <v/>
      </c>
      <c r="J104" s="42" t="str">
        <f t="shared" si="10"/>
        <v/>
      </c>
      <c r="K104" s="42" t="str">
        <f t="shared" si="11"/>
        <v/>
      </c>
      <c r="L104" s="42" t="str">
        <f t="shared" si="12"/>
        <v/>
      </c>
    </row>
    <row r="105" spans="1:12" ht="18" customHeight="1" x14ac:dyDescent="0.25">
      <c r="A105" s="22"/>
      <c r="B105" s="22"/>
      <c r="C105" s="33"/>
      <c r="D105" s="33"/>
      <c r="E105" s="33"/>
      <c r="F105" s="43" t="str">
        <f t="shared" si="15"/>
        <v/>
      </c>
      <c r="G105" s="41" t="str">
        <f t="shared" si="13"/>
        <v/>
      </c>
      <c r="H105" s="42" t="str">
        <f t="shared" si="14"/>
        <v/>
      </c>
      <c r="I105" s="42" t="str">
        <f t="shared" si="9"/>
        <v/>
      </c>
      <c r="J105" s="42" t="str">
        <f t="shared" si="10"/>
        <v/>
      </c>
      <c r="K105" s="42" t="str">
        <f t="shared" si="11"/>
        <v/>
      </c>
      <c r="L105" s="42" t="str">
        <f t="shared" si="12"/>
        <v/>
      </c>
    </row>
    <row r="106" spans="1:12" ht="18" customHeight="1" x14ac:dyDescent="0.25">
      <c r="A106" s="22"/>
      <c r="B106" s="22"/>
      <c r="C106" s="33"/>
      <c r="D106" s="33"/>
      <c r="E106" s="33"/>
      <c r="F106" s="43" t="str">
        <f t="shared" si="15"/>
        <v/>
      </c>
      <c r="G106" s="41" t="str">
        <f t="shared" si="13"/>
        <v/>
      </c>
      <c r="H106" s="42" t="str">
        <f t="shared" si="14"/>
        <v/>
      </c>
      <c r="I106" s="42" t="str">
        <f t="shared" si="9"/>
        <v/>
      </c>
      <c r="J106" s="42" t="str">
        <f t="shared" si="10"/>
        <v/>
      </c>
      <c r="K106" s="42" t="str">
        <f t="shared" si="11"/>
        <v/>
      </c>
      <c r="L106" s="42" t="str">
        <f t="shared" si="12"/>
        <v/>
      </c>
    </row>
    <row r="107" spans="1:12" ht="18" customHeight="1" x14ac:dyDescent="0.25">
      <c r="A107" s="22"/>
      <c r="B107" s="22"/>
      <c r="C107" s="33"/>
      <c r="D107" s="33"/>
      <c r="E107" s="33"/>
      <c r="F107" s="43" t="str">
        <f t="shared" si="15"/>
        <v/>
      </c>
      <c r="G107" s="41" t="str">
        <f t="shared" si="13"/>
        <v/>
      </c>
      <c r="H107" s="42" t="str">
        <f t="shared" si="14"/>
        <v/>
      </c>
      <c r="I107" s="42" t="str">
        <f t="shared" si="9"/>
        <v/>
      </c>
      <c r="J107" s="42" t="str">
        <f t="shared" si="10"/>
        <v/>
      </c>
      <c r="K107" s="42" t="str">
        <f t="shared" si="11"/>
        <v/>
      </c>
      <c r="L107" s="42" t="str">
        <f t="shared" si="12"/>
        <v/>
      </c>
    </row>
    <row r="108" spans="1:12" ht="18" customHeight="1" x14ac:dyDescent="0.25">
      <c r="A108" s="22"/>
      <c r="B108" s="22"/>
      <c r="C108" s="33"/>
      <c r="D108" s="33"/>
      <c r="E108" s="33"/>
      <c r="F108" s="43" t="str">
        <f t="shared" si="15"/>
        <v/>
      </c>
      <c r="G108" s="41" t="str">
        <f t="shared" si="13"/>
        <v/>
      </c>
      <c r="H108" s="42" t="str">
        <f t="shared" si="14"/>
        <v/>
      </c>
      <c r="I108" s="42" t="str">
        <f t="shared" si="9"/>
        <v/>
      </c>
      <c r="J108" s="42" t="str">
        <f t="shared" si="10"/>
        <v/>
      </c>
      <c r="K108" s="42" t="str">
        <f t="shared" si="11"/>
        <v/>
      </c>
      <c r="L108" s="42" t="str">
        <f t="shared" si="12"/>
        <v/>
      </c>
    </row>
    <row r="109" spans="1:12" ht="18" customHeight="1" x14ac:dyDescent="0.25">
      <c r="A109" s="22"/>
      <c r="B109" s="22"/>
      <c r="C109" s="33"/>
      <c r="D109" s="33"/>
      <c r="E109" s="33"/>
      <c r="F109" s="43" t="str">
        <f t="shared" si="15"/>
        <v/>
      </c>
      <c r="G109" s="41" t="str">
        <f t="shared" si="13"/>
        <v/>
      </c>
      <c r="H109" s="42" t="str">
        <f t="shared" si="14"/>
        <v/>
      </c>
      <c r="I109" s="42" t="str">
        <f t="shared" si="9"/>
        <v/>
      </c>
      <c r="J109" s="42" t="str">
        <f t="shared" si="10"/>
        <v/>
      </c>
      <c r="K109" s="42" t="str">
        <f t="shared" si="11"/>
        <v/>
      </c>
      <c r="L109" s="42" t="str">
        <f t="shared" si="12"/>
        <v/>
      </c>
    </row>
    <row r="110" spans="1:12" ht="18" customHeight="1" x14ac:dyDescent="0.25">
      <c r="A110" s="22"/>
      <c r="B110" s="22"/>
      <c r="C110" s="33"/>
      <c r="D110" s="33"/>
      <c r="E110" s="33"/>
      <c r="F110" s="43" t="str">
        <f t="shared" si="15"/>
        <v/>
      </c>
      <c r="G110" s="41" t="str">
        <f t="shared" si="13"/>
        <v/>
      </c>
      <c r="H110" s="42" t="str">
        <f t="shared" si="14"/>
        <v/>
      </c>
      <c r="I110" s="42" t="str">
        <f t="shared" si="9"/>
        <v/>
      </c>
      <c r="J110" s="42" t="str">
        <f t="shared" si="10"/>
        <v/>
      </c>
      <c r="K110" s="42" t="str">
        <f t="shared" si="11"/>
        <v/>
      </c>
      <c r="L110" s="42" t="str">
        <f t="shared" si="12"/>
        <v/>
      </c>
    </row>
    <row r="111" spans="1:12" ht="18" customHeight="1" x14ac:dyDescent="0.25">
      <c r="A111" s="22"/>
      <c r="B111" s="22"/>
      <c r="C111" s="33"/>
      <c r="D111" s="33"/>
      <c r="E111" s="33"/>
      <c r="F111" s="43" t="str">
        <f t="shared" si="15"/>
        <v/>
      </c>
      <c r="G111" s="41" t="str">
        <f t="shared" si="13"/>
        <v/>
      </c>
      <c r="H111" s="42" t="str">
        <f t="shared" si="14"/>
        <v/>
      </c>
      <c r="I111" s="42" t="str">
        <f t="shared" si="9"/>
        <v/>
      </c>
      <c r="J111" s="42" t="str">
        <f t="shared" si="10"/>
        <v/>
      </c>
      <c r="K111" s="42" t="str">
        <f t="shared" si="11"/>
        <v/>
      </c>
      <c r="L111" s="42" t="str">
        <f t="shared" si="12"/>
        <v/>
      </c>
    </row>
    <row r="112" spans="1:12" ht="18" customHeight="1" x14ac:dyDescent="0.25">
      <c r="A112" s="22"/>
      <c r="B112" s="22"/>
      <c r="C112" s="33"/>
      <c r="D112" s="33"/>
      <c r="E112" s="33"/>
      <c r="F112" s="43" t="str">
        <f t="shared" si="15"/>
        <v/>
      </c>
      <c r="G112" s="41" t="str">
        <f t="shared" si="13"/>
        <v/>
      </c>
      <c r="H112" s="42" t="str">
        <f t="shared" si="14"/>
        <v/>
      </c>
      <c r="I112" s="42" t="str">
        <f t="shared" si="9"/>
        <v/>
      </c>
      <c r="J112" s="42" t="str">
        <f t="shared" si="10"/>
        <v/>
      </c>
      <c r="K112" s="42" t="str">
        <f t="shared" si="11"/>
        <v/>
      </c>
      <c r="L112" s="42" t="str">
        <f t="shared" si="12"/>
        <v/>
      </c>
    </row>
    <row r="113" spans="1:12" ht="18" customHeight="1" x14ac:dyDescent="0.25">
      <c r="A113" s="22"/>
      <c r="B113" s="22"/>
      <c r="C113" s="33"/>
      <c r="D113" s="33"/>
      <c r="E113" s="33"/>
      <c r="F113" s="43" t="str">
        <f t="shared" si="15"/>
        <v/>
      </c>
      <c r="G113" s="41" t="str">
        <f t="shared" si="13"/>
        <v/>
      </c>
      <c r="H113" s="42" t="str">
        <f t="shared" si="14"/>
        <v/>
      </c>
      <c r="I113" s="42" t="str">
        <f t="shared" si="9"/>
        <v/>
      </c>
      <c r="J113" s="42" t="str">
        <f t="shared" si="10"/>
        <v/>
      </c>
      <c r="K113" s="42" t="str">
        <f t="shared" si="11"/>
        <v/>
      </c>
      <c r="L113" s="42" t="str">
        <f t="shared" si="12"/>
        <v/>
      </c>
    </row>
    <row r="114" spans="1:12" ht="18" customHeight="1" x14ac:dyDescent="0.25">
      <c r="A114" s="22"/>
      <c r="B114" s="22"/>
      <c r="C114" s="33"/>
      <c r="D114" s="33"/>
      <c r="E114" s="33"/>
      <c r="F114" s="43" t="str">
        <f t="shared" si="15"/>
        <v/>
      </c>
      <c r="G114" s="41" t="str">
        <f t="shared" si="13"/>
        <v/>
      </c>
      <c r="H114" s="42" t="str">
        <f t="shared" si="14"/>
        <v/>
      </c>
      <c r="I114" s="42" t="str">
        <f t="shared" si="9"/>
        <v/>
      </c>
      <c r="J114" s="42" t="str">
        <f t="shared" si="10"/>
        <v/>
      </c>
      <c r="K114" s="42" t="str">
        <f t="shared" si="11"/>
        <v/>
      </c>
      <c r="L114" s="42" t="str">
        <f t="shared" si="12"/>
        <v/>
      </c>
    </row>
    <row r="115" spans="1:12" ht="18" customHeight="1" x14ac:dyDescent="0.25">
      <c r="A115" s="22"/>
      <c r="B115" s="22"/>
      <c r="C115" s="33"/>
      <c r="D115" s="33"/>
      <c r="E115" s="33"/>
      <c r="F115" s="43" t="str">
        <f t="shared" si="15"/>
        <v/>
      </c>
      <c r="G115" s="41" t="str">
        <f t="shared" si="13"/>
        <v/>
      </c>
      <c r="H115" s="42" t="str">
        <f t="shared" si="14"/>
        <v/>
      </c>
      <c r="I115" s="42" t="str">
        <f t="shared" si="9"/>
        <v/>
      </c>
      <c r="J115" s="42" t="str">
        <f t="shared" si="10"/>
        <v/>
      </c>
      <c r="K115" s="42" t="str">
        <f t="shared" si="11"/>
        <v/>
      </c>
      <c r="L115" s="42" t="str">
        <f t="shared" si="12"/>
        <v/>
      </c>
    </row>
    <row r="116" spans="1:12" ht="18" customHeight="1" x14ac:dyDescent="0.25">
      <c r="A116" s="22"/>
      <c r="B116" s="22"/>
      <c r="C116" s="33"/>
      <c r="D116" s="33"/>
      <c r="E116" s="33"/>
      <c r="F116" s="43" t="str">
        <f t="shared" si="15"/>
        <v/>
      </c>
      <c r="G116" s="41" t="str">
        <f t="shared" si="13"/>
        <v/>
      </c>
      <c r="H116" s="42" t="str">
        <f t="shared" si="14"/>
        <v/>
      </c>
      <c r="I116" s="42" t="str">
        <f t="shared" si="9"/>
        <v/>
      </c>
      <c r="J116" s="42" t="str">
        <f t="shared" si="10"/>
        <v/>
      </c>
      <c r="K116" s="42" t="str">
        <f t="shared" si="11"/>
        <v/>
      </c>
      <c r="L116" s="42" t="str">
        <f t="shared" si="12"/>
        <v/>
      </c>
    </row>
    <row r="117" spans="1:12" ht="18" customHeight="1" x14ac:dyDescent="0.25">
      <c r="A117" s="22"/>
      <c r="B117" s="22"/>
      <c r="C117" s="33"/>
      <c r="D117" s="33"/>
      <c r="E117" s="33"/>
      <c r="F117" s="43" t="str">
        <f t="shared" si="15"/>
        <v/>
      </c>
      <c r="G117" s="41" t="str">
        <f t="shared" si="13"/>
        <v/>
      </c>
      <c r="H117" s="42" t="str">
        <f t="shared" si="14"/>
        <v/>
      </c>
      <c r="I117" s="42" t="str">
        <f t="shared" si="9"/>
        <v/>
      </c>
      <c r="J117" s="42" t="str">
        <f t="shared" si="10"/>
        <v/>
      </c>
      <c r="K117" s="42" t="str">
        <f t="shared" si="11"/>
        <v/>
      </c>
      <c r="L117" s="42" t="str">
        <f t="shared" si="12"/>
        <v/>
      </c>
    </row>
    <row r="118" spans="1:12" ht="18" customHeight="1" x14ac:dyDescent="0.25">
      <c r="A118" s="22"/>
      <c r="B118" s="22"/>
      <c r="C118" s="33"/>
      <c r="D118" s="33"/>
      <c r="E118" s="33"/>
      <c r="F118" s="43" t="str">
        <f t="shared" si="15"/>
        <v/>
      </c>
      <c r="G118" s="41" t="str">
        <f t="shared" si="13"/>
        <v/>
      </c>
      <c r="H118" s="42" t="str">
        <f t="shared" si="14"/>
        <v/>
      </c>
      <c r="I118" s="42" t="str">
        <f t="shared" si="9"/>
        <v/>
      </c>
      <c r="J118" s="42" t="str">
        <f t="shared" si="10"/>
        <v/>
      </c>
      <c r="K118" s="42" t="str">
        <f t="shared" si="11"/>
        <v/>
      </c>
      <c r="L118" s="42" t="str">
        <f t="shared" si="12"/>
        <v/>
      </c>
    </row>
    <row r="119" spans="1:12" ht="18" customHeight="1" x14ac:dyDescent="0.25">
      <c r="A119" s="22"/>
      <c r="B119" s="22"/>
      <c r="C119" s="33"/>
      <c r="D119" s="33"/>
      <c r="E119" s="33"/>
      <c r="F119" s="43" t="str">
        <f t="shared" si="15"/>
        <v/>
      </c>
      <c r="G119" s="41" t="str">
        <f t="shared" si="13"/>
        <v/>
      </c>
      <c r="H119" s="42" t="str">
        <f t="shared" si="14"/>
        <v/>
      </c>
      <c r="I119" s="42" t="str">
        <f t="shared" si="9"/>
        <v/>
      </c>
      <c r="J119" s="42" t="str">
        <f t="shared" si="10"/>
        <v/>
      </c>
      <c r="K119" s="42" t="str">
        <f t="shared" si="11"/>
        <v/>
      </c>
      <c r="L119" s="42" t="str">
        <f t="shared" si="12"/>
        <v/>
      </c>
    </row>
    <row r="120" spans="1:12" ht="18" customHeight="1" x14ac:dyDescent="0.25">
      <c r="A120" s="22"/>
      <c r="B120" s="22"/>
      <c r="C120" s="33"/>
      <c r="D120" s="33"/>
      <c r="E120" s="33"/>
      <c r="F120" s="43" t="str">
        <f t="shared" si="15"/>
        <v/>
      </c>
      <c r="G120" s="41" t="str">
        <f t="shared" si="13"/>
        <v/>
      </c>
      <c r="H120" s="42" t="str">
        <f t="shared" si="14"/>
        <v/>
      </c>
      <c r="I120" s="42" t="str">
        <f t="shared" si="9"/>
        <v/>
      </c>
      <c r="J120" s="42" t="str">
        <f t="shared" si="10"/>
        <v/>
      </c>
      <c r="K120" s="42" t="str">
        <f t="shared" si="11"/>
        <v/>
      </c>
      <c r="L120" s="42" t="str">
        <f t="shared" si="12"/>
        <v/>
      </c>
    </row>
    <row r="121" spans="1:12" ht="18" customHeight="1" x14ac:dyDescent="0.25">
      <c r="A121" s="22"/>
      <c r="B121" s="22"/>
      <c r="C121" s="33"/>
      <c r="D121" s="33"/>
      <c r="E121" s="33"/>
      <c r="F121" s="43" t="str">
        <f t="shared" si="15"/>
        <v/>
      </c>
      <c r="G121" s="41" t="str">
        <f t="shared" si="13"/>
        <v/>
      </c>
      <c r="H121" s="42" t="str">
        <f t="shared" si="14"/>
        <v/>
      </c>
      <c r="I121" s="42" t="str">
        <f t="shared" si="9"/>
        <v/>
      </c>
      <c r="J121" s="42" t="str">
        <f t="shared" si="10"/>
        <v/>
      </c>
      <c r="K121" s="42" t="str">
        <f t="shared" si="11"/>
        <v/>
      </c>
      <c r="L121" s="42" t="str">
        <f t="shared" si="12"/>
        <v/>
      </c>
    </row>
    <row r="122" spans="1:12" ht="18" customHeight="1" x14ac:dyDescent="0.25">
      <c r="A122" s="22"/>
      <c r="B122" s="22"/>
      <c r="C122" s="33"/>
      <c r="D122" s="33"/>
      <c r="E122" s="33"/>
      <c r="F122" s="43" t="str">
        <f t="shared" si="15"/>
        <v/>
      </c>
      <c r="G122" s="41" t="str">
        <f t="shared" si="13"/>
        <v/>
      </c>
      <c r="H122" s="42" t="str">
        <f t="shared" si="14"/>
        <v/>
      </c>
      <c r="I122" s="42" t="str">
        <f t="shared" si="9"/>
        <v/>
      </c>
      <c r="J122" s="42" t="str">
        <f t="shared" si="10"/>
        <v/>
      </c>
      <c r="K122" s="42" t="str">
        <f t="shared" si="11"/>
        <v/>
      </c>
      <c r="L122" s="42" t="str">
        <f t="shared" si="12"/>
        <v/>
      </c>
    </row>
    <row r="123" spans="1:12" ht="18" customHeight="1" x14ac:dyDescent="0.25">
      <c r="A123" s="22"/>
      <c r="B123" s="22"/>
      <c r="C123" s="33"/>
      <c r="D123" s="33"/>
      <c r="E123" s="33"/>
      <c r="F123" s="43" t="str">
        <f t="shared" ref="F123:F126" si="16">IF(F122&lt;$D$10,F122+1,"")</f>
        <v/>
      </c>
      <c r="G123" s="41" t="str">
        <f t="shared" ref="G123:G126" si="17">IF(F123="","",EDATE(G122,1))</f>
        <v/>
      </c>
      <c r="H123" s="42" t="str">
        <f t="shared" si="14"/>
        <v/>
      </c>
      <c r="I123" s="42" t="str">
        <f t="shared" si="9"/>
        <v/>
      </c>
      <c r="J123" s="42" t="str">
        <f t="shared" si="10"/>
        <v/>
      </c>
      <c r="K123" s="42" t="str">
        <f t="shared" si="11"/>
        <v/>
      </c>
      <c r="L123" s="42" t="str">
        <f t="shared" si="12"/>
        <v/>
      </c>
    </row>
    <row r="124" spans="1:12" ht="18" customHeight="1" x14ac:dyDescent="0.25">
      <c r="A124" s="22"/>
      <c r="B124" s="22"/>
      <c r="C124" s="33"/>
      <c r="D124" s="33"/>
      <c r="E124" s="33"/>
      <c r="F124" s="43" t="str">
        <f t="shared" si="16"/>
        <v/>
      </c>
      <c r="G124" s="41" t="str">
        <f t="shared" si="17"/>
        <v/>
      </c>
      <c r="H124" s="42" t="str">
        <f t="shared" si="14"/>
        <v/>
      </c>
      <c r="I124" s="42" t="str">
        <f t="shared" si="9"/>
        <v/>
      </c>
      <c r="J124" s="42" t="str">
        <f t="shared" si="10"/>
        <v/>
      </c>
      <c r="K124" s="42" t="str">
        <f t="shared" si="11"/>
        <v/>
      </c>
      <c r="L124" s="42" t="str">
        <f t="shared" si="12"/>
        <v/>
      </c>
    </row>
    <row r="125" spans="1:12" ht="18" customHeight="1" x14ac:dyDescent="0.25">
      <c r="A125" s="22"/>
      <c r="B125" s="22"/>
      <c r="C125" s="33"/>
      <c r="D125" s="33"/>
      <c r="E125" s="33"/>
      <c r="F125" s="43" t="str">
        <f t="shared" si="16"/>
        <v/>
      </c>
      <c r="G125" s="41" t="str">
        <f t="shared" si="17"/>
        <v/>
      </c>
      <c r="H125" s="42" t="str">
        <f t="shared" si="14"/>
        <v/>
      </c>
      <c r="I125" s="42" t="str">
        <f t="shared" si="9"/>
        <v/>
      </c>
      <c r="J125" s="42" t="str">
        <f t="shared" si="10"/>
        <v/>
      </c>
      <c r="K125" s="42" t="str">
        <f t="shared" si="11"/>
        <v/>
      </c>
      <c r="L125" s="42" t="str">
        <f t="shared" si="12"/>
        <v/>
      </c>
    </row>
    <row r="126" spans="1:12" ht="18" customHeight="1" x14ac:dyDescent="0.25">
      <c r="A126" s="22"/>
      <c r="B126" s="22"/>
      <c r="C126" s="33"/>
      <c r="D126" s="33"/>
      <c r="E126" s="33"/>
      <c r="F126" s="43" t="str">
        <f t="shared" si="16"/>
        <v/>
      </c>
      <c r="G126" s="41" t="str">
        <f t="shared" si="17"/>
        <v/>
      </c>
      <c r="H126" s="42" t="str">
        <f t="shared" si="14"/>
        <v/>
      </c>
      <c r="I126" s="42" t="str">
        <f t="shared" si="9"/>
        <v/>
      </c>
      <c r="J126" s="42" t="str">
        <f t="shared" si="10"/>
        <v/>
      </c>
      <c r="K126" s="42" t="str">
        <f t="shared" si="11"/>
        <v/>
      </c>
      <c r="L126" s="42" t="str">
        <f t="shared" si="12"/>
        <v/>
      </c>
    </row>
    <row r="127" spans="1:12" x14ac:dyDescent="0.25">
      <c r="A127" s="22"/>
      <c r="B127" s="22"/>
      <c r="C127" s="33"/>
      <c r="D127" s="33"/>
      <c r="E127" s="33"/>
      <c r="F127" s="43" t="str">
        <f t="shared" ref="F127:F157" si="18">IF(F126&lt;$D$10,F126+1,"")</f>
        <v/>
      </c>
      <c r="G127" s="41" t="str">
        <f t="shared" ref="G127:G157" si="19">IF(F127="","",EDATE(G126,1))</f>
        <v/>
      </c>
      <c r="H127" s="42" t="str">
        <f t="shared" ref="H127:H157" si="20">IF(F127="","",L126)</f>
        <v/>
      </c>
      <c r="I127" s="42" t="str">
        <f t="shared" si="9"/>
        <v/>
      </c>
      <c r="J127" s="42" t="str">
        <f t="shared" ref="J127:J157" si="21">IFERROR(IF(F127&lt;&gt;"",IF($D$8="שפיצר",$D$14-I127,$D$14),""),"")</f>
        <v/>
      </c>
      <c r="K127" s="42" t="str">
        <f t="shared" ref="K127:K157" si="22">IFERROR(J127+I127,"")</f>
        <v/>
      </c>
      <c r="L127" s="42" t="str">
        <f t="shared" ref="L127:L157" si="23">IFERROR(H127-J127,"")</f>
        <v/>
      </c>
    </row>
    <row r="128" spans="1:12" x14ac:dyDescent="0.25">
      <c r="A128" s="22"/>
      <c r="B128" s="22"/>
      <c r="C128" s="25"/>
      <c r="D128" s="24"/>
      <c r="E128" s="24"/>
      <c r="F128" s="43" t="str">
        <f t="shared" si="18"/>
        <v/>
      </c>
      <c r="G128" s="41" t="str">
        <f t="shared" si="19"/>
        <v/>
      </c>
      <c r="H128" s="42" t="str">
        <f t="shared" si="20"/>
        <v/>
      </c>
      <c r="I128" s="42" t="str">
        <f t="shared" si="9"/>
        <v/>
      </c>
      <c r="J128" s="42" t="str">
        <f t="shared" si="21"/>
        <v/>
      </c>
      <c r="K128" s="42" t="str">
        <f t="shared" si="22"/>
        <v/>
      </c>
      <c r="L128" s="42" t="str">
        <f t="shared" si="23"/>
        <v/>
      </c>
    </row>
    <row r="129" spans="1:12" x14ac:dyDescent="0.25">
      <c r="A129" s="22"/>
      <c r="B129" s="22"/>
      <c r="C129" s="25"/>
      <c r="D129" s="24"/>
      <c r="E129" s="24"/>
      <c r="F129" s="43" t="str">
        <f t="shared" si="18"/>
        <v/>
      </c>
      <c r="G129" s="41" t="str">
        <f t="shared" si="19"/>
        <v/>
      </c>
      <c r="H129" s="42" t="str">
        <f t="shared" si="20"/>
        <v/>
      </c>
      <c r="I129" s="42" t="str">
        <f t="shared" si="9"/>
        <v/>
      </c>
      <c r="J129" s="42" t="str">
        <f t="shared" si="21"/>
        <v/>
      </c>
      <c r="K129" s="42" t="str">
        <f t="shared" si="22"/>
        <v/>
      </c>
      <c r="L129" s="42" t="str">
        <f t="shared" si="23"/>
        <v/>
      </c>
    </row>
    <row r="130" spans="1:12" x14ac:dyDescent="0.25">
      <c r="A130" s="22"/>
      <c r="B130" s="22"/>
      <c r="C130" s="25"/>
      <c r="D130" s="24"/>
      <c r="E130" s="24"/>
      <c r="F130" s="43" t="str">
        <f t="shared" si="18"/>
        <v/>
      </c>
      <c r="G130" s="41" t="str">
        <f t="shared" si="19"/>
        <v/>
      </c>
      <c r="H130" s="42" t="str">
        <f t="shared" si="20"/>
        <v/>
      </c>
      <c r="I130" s="42" t="str">
        <f t="shared" si="9"/>
        <v/>
      </c>
      <c r="J130" s="42" t="str">
        <f t="shared" si="21"/>
        <v/>
      </c>
      <c r="K130" s="42" t="str">
        <f t="shared" si="22"/>
        <v/>
      </c>
      <c r="L130" s="42" t="str">
        <f t="shared" si="23"/>
        <v/>
      </c>
    </row>
    <row r="131" spans="1:12" x14ac:dyDescent="0.25">
      <c r="A131" s="22"/>
      <c r="B131" s="22"/>
      <c r="C131" s="25"/>
      <c r="D131" s="24"/>
      <c r="E131" s="24"/>
      <c r="F131" s="43" t="str">
        <f t="shared" si="18"/>
        <v/>
      </c>
      <c r="G131" s="41" t="str">
        <f t="shared" si="19"/>
        <v/>
      </c>
      <c r="H131" s="42" t="str">
        <f t="shared" si="20"/>
        <v/>
      </c>
      <c r="I131" s="42" t="str">
        <f t="shared" si="9"/>
        <v/>
      </c>
      <c r="J131" s="42" t="str">
        <f t="shared" si="21"/>
        <v/>
      </c>
      <c r="K131" s="42" t="str">
        <f t="shared" si="22"/>
        <v/>
      </c>
      <c r="L131" s="42" t="str">
        <f t="shared" si="23"/>
        <v/>
      </c>
    </row>
    <row r="132" spans="1:12" x14ac:dyDescent="0.25">
      <c r="A132" s="22"/>
      <c r="B132" s="22"/>
      <c r="C132" s="25"/>
      <c r="D132" s="24"/>
      <c r="E132" s="24"/>
      <c r="F132" s="43" t="str">
        <f t="shared" si="18"/>
        <v/>
      </c>
      <c r="G132" s="41" t="str">
        <f t="shared" si="19"/>
        <v/>
      </c>
      <c r="H132" s="42" t="str">
        <f t="shared" si="20"/>
        <v/>
      </c>
      <c r="I132" s="42" t="str">
        <f t="shared" si="9"/>
        <v/>
      </c>
      <c r="J132" s="42" t="str">
        <f t="shared" si="21"/>
        <v/>
      </c>
      <c r="K132" s="42" t="str">
        <f t="shared" si="22"/>
        <v/>
      </c>
      <c r="L132" s="42" t="str">
        <f t="shared" si="23"/>
        <v/>
      </c>
    </row>
    <row r="133" spans="1:12" x14ac:dyDescent="0.25">
      <c r="A133" s="22"/>
      <c r="B133" s="22"/>
      <c r="C133" s="25"/>
      <c r="D133" s="24"/>
      <c r="E133" s="24"/>
      <c r="F133" s="43" t="str">
        <f t="shared" si="18"/>
        <v/>
      </c>
      <c r="G133" s="41" t="str">
        <f t="shared" si="19"/>
        <v/>
      </c>
      <c r="H133" s="42" t="str">
        <f t="shared" si="20"/>
        <v/>
      </c>
      <c r="I133" s="42" t="str">
        <f t="shared" si="9"/>
        <v/>
      </c>
      <c r="J133" s="42" t="str">
        <f t="shared" si="21"/>
        <v/>
      </c>
      <c r="K133" s="42" t="str">
        <f t="shared" si="22"/>
        <v/>
      </c>
      <c r="L133" s="42" t="str">
        <f t="shared" si="23"/>
        <v/>
      </c>
    </row>
    <row r="134" spans="1:12" x14ac:dyDescent="0.25">
      <c r="A134" s="22"/>
      <c r="B134" s="22"/>
      <c r="C134" s="25"/>
      <c r="D134" s="24"/>
      <c r="E134" s="24"/>
      <c r="F134" s="43" t="str">
        <f t="shared" si="18"/>
        <v/>
      </c>
      <c r="G134" s="41" t="str">
        <f t="shared" si="19"/>
        <v/>
      </c>
      <c r="H134" s="42" t="str">
        <f t="shared" si="20"/>
        <v/>
      </c>
      <c r="I134" s="42" t="str">
        <f t="shared" si="9"/>
        <v/>
      </c>
      <c r="J134" s="42" t="str">
        <f t="shared" si="21"/>
        <v/>
      </c>
      <c r="K134" s="42" t="str">
        <f t="shared" si="22"/>
        <v/>
      </c>
      <c r="L134" s="42" t="str">
        <f t="shared" si="23"/>
        <v/>
      </c>
    </row>
    <row r="135" spans="1:12" x14ac:dyDescent="0.25">
      <c r="A135" s="22"/>
      <c r="B135" s="22"/>
      <c r="C135" s="25"/>
      <c r="D135" s="24"/>
      <c r="E135" s="24"/>
      <c r="F135" s="43" t="str">
        <f t="shared" si="18"/>
        <v/>
      </c>
      <c r="G135" s="41" t="str">
        <f t="shared" si="19"/>
        <v/>
      </c>
      <c r="H135" s="42" t="str">
        <f t="shared" si="20"/>
        <v/>
      </c>
      <c r="I135" s="42" t="str">
        <f t="shared" si="9"/>
        <v/>
      </c>
      <c r="J135" s="42" t="str">
        <f t="shared" si="21"/>
        <v/>
      </c>
      <c r="K135" s="42" t="str">
        <f t="shared" si="22"/>
        <v/>
      </c>
      <c r="L135" s="42" t="str">
        <f t="shared" si="23"/>
        <v/>
      </c>
    </row>
    <row r="136" spans="1:12" x14ac:dyDescent="0.25">
      <c r="A136" s="22"/>
      <c r="B136" s="22"/>
      <c r="C136" s="25"/>
      <c r="D136" s="24"/>
      <c r="E136" s="24"/>
      <c r="F136" s="43" t="str">
        <f t="shared" si="18"/>
        <v/>
      </c>
      <c r="G136" s="41" t="str">
        <f t="shared" si="19"/>
        <v/>
      </c>
      <c r="H136" s="42" t="str">
        <f t="shared" si="20"/>
        <v/>
      </c>
      <c r="I136" s="42" t="str">
        <f t="shared" ref="I136:I186" si="24">IFERROR(IF(H136&gt;0,H136*$D$7/12,0),"")</f>
        <v/>
      </c>
      <c r="J136" s="42" t="str">
        <f t="shared" si="21"/>
        <v/>
      </c>
      <c r="K136" s="42" t="str">
        <f t="shared" si="22"/>
        <v/>
      </c>
      <c r="L136" s="42" t="str">
        <f t="shared" si="23"/>
        <v/>
      </c>
    </row>
    <row r="137" spans="1:12" x14ac:dyDescent="0.25">
      <c r="F137" s="43" t="str">
        <f t="shared" si="18"/>
        <v/>
      </c>
      <c r="G137" s="41" t="str">
        <f t="shared" si="19"/>
        <v/>
      </c>
      <c r="H137" s="42" t="str">
        <f t="shared" si="20"/>
        <v/>
      </c>
      <c r="I137" s="42" t="str">
        <f t="shared" si="24"/>
        <v/>
      </c>
      <c r="J137" s="42" t="str">
        <f t="shared" si="21"/>
        <v/>
      </c>
      <c r="K137" s="42" t="str">
        <f t="shared" si="22"/>
        <v/>
      </c>
      <c r="L137" s="42" t="str">
        <f t="shared" si="23"/>
        <v/>
      </c>
    </row>
    <row r="138" spans="1:12" x14ac:dyDescent="0.25">
      <c r="F138" s="43" t="str">
        <f t="shared" si="18"/>
        <v/>
      </c>
      <c r="G138" s="41" t="str">
        <f t="shared" si="19"/>
        <v/>
      </c>
      <c r="H138" s="42" t="str">
        <f t="shared" si="20"/>
        <v/>
      </c>
      <c r="I138" s="42" t="str">
        <f t="shared" si="24"/>
        <v/>
      </c>
      <c r="J138" s="42" t="str">
        <f t="shared" si="21"/>
        <v/>
      </c>
      <c r="K138" s="42" t="str">
        <f t="shared" si="22"/>
        <v/>
      </c>
      <c r="L138" s="42" t="str">
        <f t="shared" si="23"/>
        <v/>
      </c>
    </row>
    <row r="139" spans="1:12" x14ac:dyDescent="0.25">
      <c r="F139" s="43" t="str">
        <f t="shared" si="18"/>
        <v/>
      </c>
      <c r="G139" s="41" t="str">
        <f t="shared" si="19"/>
        <v/>
      </c>
      <c r="H139" s="42" t="str">
        <f t="shared" si="20"/>
        <v/>
      </c>
      <c r="I139" s="42" t="str">
        <f t="shared" si="24"/>
        <v/>
      </c>
      <c r="J139" s="42" t="str">
        <f t="shared" si="21"/>
        <v/>
      </c>
      <c r="K139" s="42" t="str">
        <f t="shared" si="22"/>
        <v/>
      </c>
      <c r="L139" s="42" t="str">
        <f t="shared" si="23"/>
        <v/>
      </c>
    </row>
    <row r="140" spans="1:12" x14ac:dyDescent="0.25">
      <c r="F140" s="43" t="str">
        <f t="shared" si="18"/>
        <v/>
      </c>
      <c r="G140" s="41" t="str">
        <f t="shared" si="19"/>
        <v/>
      </c>
      <c r="H140" s="42" t="str">
        <f t="shared" si="20"/>
        <v/>
      </c>
      <c r="I140" s="42" t="str">
        <f t="shared" si="24"/>
        <v/>
      </c>
      <c r="J140" s="42" t="str">
        <f t="shared" si="21"/>
        <v/>
      </c>
      <c r="K140" s="42" t="str">
        <f t="shared" si="22"/>
        <v/>
      </c>
      <c r="L140" s="42" t="str">
        <f t="shared" si="23"/>
        <v/>
      </c>
    </row>
    <row r="141" spans="1:12" x14ac:dyDescent="0.25">
      <c r="F141" s="43" t="str">
        <f t="shared" si="18"/>
        <v/>
      </c>
      <c r="G141" s="41" t="str">
        <f t="shared" si="19"/>
        <v/>
      </c>
      <c r="H141" s="42" t="str">
        <f t="shared" si="20"/>
        <v/>
      </c>
      <c r="I141" s="42" t="str">
        <f t="shared" si="24"/>
        <v/>
      </c>
      <c r="J141" s="42" t="str">
        <f t="shared" si="21"/>
        <v/>
      </c>
      <c r="K141" s="42" t="str">
        <f t="shared" si="22"/>
        <v/>
      </c>
      <c r="L141" s="42" t="str">
        <f t="shared" si="23"/>
        <v/>
      </c>
    </row>
    <row r="142" spans="1:12" x14ac:dyDescent="0.25">
      <c r="F142" s="43" t="str">
        <f t="shared" si="18"/>
        <v/>
      </c>
      <c r="G142" s="41" t="str">
        <f t="shared" si="19"/>
        <v/>
      </c>
      <c r="H142" s="42" t="str">
        <f t="shared" si="20"/>
        <v/>
      </c>
      <c r="I142" s="42" t="str">
        <f t="shared" si="24"/>
        <v/>
      </c>
      <c r="J142" s="42" t="str">
        <f t="shared" si="21"/>
        <v/>
      </c>
      <c r="K142" s="42" t="str">
        <f t="shared" si="22"/>
        <v/>
      </c>
      <c r="L142" s="42" t="str">
        <f t="shared" si="23"/>
        <v/>
      </c>
    </row>
    <row r="143" spans="1:12" x14ac:dyDescent="0.25">
      <c r="F143" s="43" t="str">
        <f t="shared" si="18"/>
        <v/>
      </c>
      <c r="G143" s="41" t="str">
        <f t="shared" si="19"/>
        <v/>
      </c>
      <c r="H143" s="42" t="str">
        <f t="shared" si="20"/>
        <v/>
      </c>
      <c r="I143" s="42" t="str">
        <f t="shared" si="24"/>
        <v/>
      </c>
      <c r="J143" s="42" t="str">
        <f t="shared" si="21"/>
        <v/>
      </c>
      <c r="K143" s="42" t="str">
        <f t="shared" si="22"/>
        <v/>
      </c>
      <c r="L143" s="42" t="str">
        <f t="shared" si="23"/>
        <v/>
      </c>
    </row>
    <row r="144" spans="1:12" x14ac:dyDescent="0.25">
      <c r="F144" s="43" t="str">
        <f t="shared" si="18"/>
        <v/>
      </c>
      <c r="G144" s="41" t="str">
        <f t="shared" si="19"/>
        <v/>
      </c>
      <c r="H144" s="42" t="str">
        <f t="shared" si="20"/>
        <v/>
      </c>
      <c r="I144" s="42" t="str">
        <f t="shared" si="24"/>
        <v/>
      </c>
      <c r="J144" s="42" t="str">
        <f t="shared" si="21"/>
        <v/>
      </c>
      <c r="K144" s="42" t="str">
        <f t="shared" si="22"/>
        <v/>
      </c>
      <c r="L144" s="42" t="str">
        <f t="shared" si="23"/>
        <v/>
      </c>
    </row>
    <row r="145" spans="6:12" x14ac:dyDescent="0.25">
      <c r="F145" s="43" t="str">
        <f t="shared" si="18"/>
        <v/>
      </c>
      <c r="G145" s="41" t="str">
        <f t="shared" si="19"/>
        <v/>
      </c>
      <c r="H145" s="42" t="str">
        <f t="shared" si="20"/>
        <v/>
      </c>
      <c r="I145" s="42" t="str">
        <f t="shared" si="24"/>
        <v/>
      </c>
      <c r="J145" s="42" t="str">
        <f t="shared" si="21"/>
        <v/>
      </c>
      <c r="K145" s="42" t="str">
        <f t="shared" si="22"/>
        <v/>
      </c>
      <c r="L145" s="42" t="str">
        <f t="shared" si="23"/>
        <v/>
      </c>
    </row>
    <row r="146" spans="6:12" x14ac:dyDescent="0.25">
      <c r="F146" s="43" t="str">
        <f t="shared" si="18"/>
        <v/>
      </c>
      <c r="G146" s="41" t="str">
        <f t="shared" si="19"/>
        <v/>
      </c>
      <c r="H146" s="42" t="str">
        <f t="shared" si="20"/>
        <v/>
      </c>
      <c r="I146" s="42" t="str">
        <f t="shared" si="24"/>
        <v/>
      </c>
      <c r="J146" s="42" t="str">
        <f t="shared" si="21"/>
        <v/>
      </c>
      <c r="K146" s="42" t="str">
        <f t="shared" si="22"/>
        <v/>
      </c>
      <c r="L146" s="42" t="str">
        <f t="shared" si="23"/>
        <v/>
      </c>
    </row>
    <row r="147" spans="6:12" x14ac:dyDescent="0.25">
      <c r="F147" s="43" t="str">
        <f t="shared" si="18"/>
        <v/>
      </c>
      <c r="G147" s="41" t="str">
        <f t="shared" si="19"/>
        <v/>
      </c>
      <c r="H147" s="42" t="str">
        <f t="shared" si="20"/>
        <v/>
      </c>
      <c r="I147" s="42" t="str">
        <f t="shared" si="24"/>
        <v/>
      </c>
      <c r="J147" s="42" t="str">
        <f t="shared" si="21"/>
        <v/>
      </c>
      <c r="K147" s="42" t="str">
        <f t="shared" si="22"/>
        <v/>
      </c>
      <c r="L147" s="42" t="str">
        <f t="shared" si="23"/>
        <v/>
      </c>
    </row>
    <row r="148" spans="6:12" x14ac:dyDescent="0.25">
      <c r="F148" s="43" t="str">
        <f t="shared" si="18"/>
        <v/>
      </c>
      <c r="G148" s="41" t="str">
        <f t="shared" si="19"/>
        <v/>
      </c>
      <c r="H148" s="42" t="str">
        <f t="shared" si="20"/>
        <v/>
      </c>
      <c r="I148" s="42" t="str">
        <f t="shared" si="24"/>
        <v/>
      </c>
      <c r="J148" s="42" t="str">
        <f t="shared" si="21"/>
        <v/>
      </c>
      <c r="K148" s="42" t="str">
        <f t="shared" si="22"/>
        <v/>
      </c>
      <c r="L148" s="42" t="str">
        <f t="shared" si="23"/>
        <v/>
      </c>
    </row>
    <row r="149" spans="6:12" x14ac:dyDescent="0.25">
      <c r="F149" s="43" t="str">
        <f t="shared" si="18"/>
        <v/>
      </c>
      <c r="G149" s="41" t="str">
        <f t="shared" si="19"/>
        <v/>
      </c>
      <c r="H149" s="42" t="str">
        <f t="shared" si="20"/>
        <v/>
      </c>
      <c r="I149" s="42" t="str">
        <f t="shared" si="24"/>
        <v/>
      </c>
      <c r="J149" s="42" t="str">
        <f t="shared" si="21"/>
        <v/>
      </c>
      <c r="K149" s="42" t="str">
        <f t="shared" si="22"/>
        <v/>
      </c>
      <c r="L149" s="42" t="str">
        <f t="shared" si="23"/>
        <v/>
      </c>
    </row>
    <row r="150" spans="6:12" x14ac:dyDescent="0.25">
      <c r="F150" s="43" t="str">
        <f t="shared" si="18"/>
        <v/>
      </c>
      <c r="G150" s="41" t="str">
        <f t="shared" si="19"/>
        <v/>
      </c>
      <c r="H150" s="42" t="str">
        <f t="shared" si="20"/>
        <v/>
      </c>
      <c r="I150" s="42" t="str">
        <f t="shared" si="24"/>
        <v/>
      </c>
      <c r="J150" s="42" t="str">
        <f t="shared" si="21"/>
        <v/>
      </c>
      <c r="K150" s="42" t="str">
        <f t="shared" si="22"/>
        <v/>
      </c>
      <c r="L150" s="42" t="str">
        <f t="shared" si="23"/>
        <v/>
      </c>
    </row>
    <row r="151" spans="6:12" x14ac:dyDescent="0.25">
      <c r="F151" s="43" t="str">
        <f t="shared" si="18"/>
        <v/>
      </c>
      <c r="G151" s="41" t="str">
        <f t="shared" si="19"/>
        <v/>
      </c>
      <c r="H151" s="42" t="str">
        <f t="shared" si="20"/>
        <v/>
      </c>
      <c r="I151" s="42" t="str">
        <f t="shared" si="24"/>
        <v/>
      </c>
      <c r="J151" s="42" t="str">
        <f t="shared" si="21"/>
        <v/>
      </c>
      <c r="K151" s="42" t="str">
        <f t="shared" si="22"/>
        <v/>
      </c>
      <c r="L151" s="42" t="str">
        <f t="shared" si="23"/>
        <v/>
      </c>
    </row>
    <row r="152" spans="6:12" x14ac:dyDescent="0.25">
      <c r="F152" s="43" t="str">
        <f t="shared" si="18"/>
        <v/>
      </c>
      <c r="G152" s="41" t="str">
        <f t="shared" si="19"/>
        <v/>
      </c>
      <c r="H152" s="42" t="str">
        <f t="shared" si="20"/>
        <v/>
      </c>
      <c r="I152" s="42" t="str">
        <f t="shared" si="24"/>
        <v/>
      </c>
      <c r="J152" s="42" t="str">
        <f t="shared" si="21"/>
        <v/>
      </c>
      <c r="K152" s="42" t="str">
        <f t="shared" si="22"/>
        <v/>
      </c>
      <c r="L152" s="42" t="str">
        <f t="shared" si="23"/>
        <v/>
      </c>
    </row>
    <row r="153" spans="6:12" x14ac:dyDescent="0.25">
      <c r="F153" s="43" t="str">
        <f t="shared" si="18"/>
        <v/>
      </c>
      <c r="G153" s="41" t="str">
        <f t="shared" si="19"/>
        <v/>
      </c>
      <c r="H153" s="42" t="str">
        <f t="shared" si="20"/>
        <v/>
      </c>
      <c r="I153" s="42" t="str">
        <f t="shared" si="24"/>
        <v/>
      </c>
      <c r="J153" s="42" t="str">
        <f t="shared" si="21"/>
        <v/>
      </c>
      <c r="K153" s="42" t="str">
        <f t="shared" si="22"/>
        <v/>
      </c>
      <c r="L153" s="42" t="str">
        <f t="shared" si="23"/>
        <v/>
      </c>
    </row>
    <row r="154" spans="6:12" x14ac:dyDescent="0.25">
      <c r="F154" s="43" t="str">
        <f t="shared" si="18"/>
        <v/>
      </c>
      <c r="G154" s="41" t="str">
        <f t="shared" si="19"/>
        <v/>
      </c>
      <c r="H154" s="42" t="str">
        <f t="shared" si="20"/>
        <v/>
      </c>
      <c r="I154" s="42" t="str">
        <f t="shared" si="24"/>
        <v/>
      </c>
      <c r="J154" s="42" t="str">
        <f t="shared" si="21"/>
        <v/>
      </c>
      <c r="K154" s="42" t="str">
        <f t="shared" si="22"/>
        <v/>
      </c>
      <c r="L154" s="42" t="str">
        <f t="shared" si="23"/>
        <v/>
      </c>
    </row>
    <row r="155" spans="6:12" x14ac:dyDescent="0.25">
      <c r="F155" s="43" t="str">
        <f t="shared" si="18"/>
        <v/>
      </c>
      <c r="G155" s="41" t="str">
        <f t="shared" si="19"/>
        <v/>
      </c>
      <c r="H155" s="42" t="str">
        <f t="shared" si="20"/>
        <v/>
      </c>
      <c r="I155" s="42" t="str">
        <f t="shared" si="24"/>
        <v/>
      </c>
      <c r="J155" s="42" t="str">
        <f t="shared" si="21"/>
        <v/>
      </c>
      <c r="K155" s="42" t="str">
        <f t="shared" si="22"/>
        <v/>
      </c>
      <c r="L155" s="42" t="str">
        <f t="shared" si="23"/>
        <v/>
      </c>
    </row>
    <row r="156" spans="6:12" x14ac:dyDescent="0.25">
      <c r="F156" s="43" t="str">
        <f t="shared" si="18"/>
        <v/>
      </c>
      <c r="G156" s="41" t="str">
        <f t="shared" si="19"/>
        <v/>
      </c>
      <c r="H156" s="42" t="str">
        <f t="shared" si="20"/>
        <v/>
      </c>
      <c r="I156" s="42" t="str">
        <f t="shared" si="24"/>
        <v/>
      </c>
      <c r="J156" s="42" t="str">
        <f t="shared" si="21"/>
        <v/>
      </c>
      <c r="K156" s="42" t="str">
        <f t="shared" si="22"/>
        <v/>
      </c>
      <c r="L156" s="42" t="str">
        <f t="shared" si="23"/>
        <v/>
      </c>
    </row>
    <row r="157" spans="6:12" x14ac:dyDescent="0.25">
      <c r="F157" s="43" t="str">
        <f t="shared" si="18"/>
        <v/>
      </c>
      <c r="G157" s="41" t="str">
        <f t="shared" si="19"/>
        <v/>
      </c>
      <c r="H157" s="42" t="str">
        <f t="shared" si="20"/>
        <v/>
      </c>
      <c r="I157" s="42" t="str">
        <f t="shared" si="24"/>
        <v/>
      </c>
      <c r="J157" s="42" t="str">
        <f t="shared" si="21"/>
        <v/>
      </c>
      <c r="K157" s="42" t="str">
        <f t="shared" si="22"/>
        <v/>
      </c>
      <c r="L157" s="42" t="str">
        <f t="shared" si="23"/>
        <v/>
      </c>
    </row>
    <row r="158" spans="6:12" x14ac:dyDescent="0.25">
      <c r="F158" s="43" t="str">
        <f t="shared" ref="F158:F186" si="25">IF(F157&lt;$D$10,F157+1,"")</f>
        <v/>
      </c>
      <c r="G158" s="41" t="str">
        <f t="shared" ref="G158:G186" si="26">IF(F158="","",EDATE(G157,1))</f>
        <v/>
      </c>
      <c r="H158" s="42" t="str">
        <f t="shared" ref="H158:H186" si="27">IF(F158="","",L157)</f>
        <v/>
      </c>
      <c r="I158" s="42" t="str">
        <f t="shared" si="24"/>
        <v/>
      </c>
      <c r="J158" s="42" t="str">
        <f t="shared" ref="J158:J186" si="28">IFERROR(IF(F158&lt;&gt;"",IF($D$8="שפיצר",$D$14-I158,$D$14),""),"")</f>
        <v/>
      </c>
      <c r="K158" s="42" t="str">
        <f t="shared" ref="K158:K186" si="29">IFERROR(J158+I158,"")</f>
        <v/>
      </c>
      <c r="L158" s="42" t="str">
        <f t="shared" ref="L158:L186" si="30">IFERROR(H158-J158,"")</f>
        <v/>
      </c>
    </row>
    <row r="159" spans="6:12" x14ac:dyDescent="0.25">
      <c r="F159" s="43" t="str">
        <f t="shared" si="25"/>
        <v/>
      </c>
      <c r="G159" s="41" t="str">
        <f t="shared" si="26"/>
        <v/>
      </c>
      <c r="H159" s="42" t="str">
        <f t="shared" si="27"/>
        <v/>
      </c>
      <c r="I159" s="42" t="str">
        <f t="shared" si="24"/>
        <v/>
      </c>
      <c r="J159" s="42" t="str">
        <f t="shared" si="28"/>
        <v/>
      </c>
      <c r="K159" s="42" t="str">
        <f t="shared" si="29"/>
        <v/>
      </c>
      <c r="L159" s="42" t="str">
        <f t="shared" si="30"/>
        <v/>
      </c>
    </row>
    <row r="160" spans="6:12" x14ac:dyDescent="0.25">
      <c r="F160" s="43" t="str">
        <f t="shared" si="25"/>
        <v/>
      </c>
      <c r="G160" s="41" t="str">
        <f t="shared" si="26"/>
        <v/>
      </c>
      <c r="H160" s="42" t="str">
        <f t="shared" si="27"/>
        <v/>
      </c>
      <c r="I160" s="42" t="str">
        <f t="shared" si="24"/>
        <v/>
      </c>
      <c r="J160" s="42" t="str">
        <f t="shared" si="28"/>
        <v/>
      </c>
      <c r="K160" s="42" t="str">
        <f t="shared" si="29"/>
        <v/>
      </c>
      <c r="L160" s="42" t="str">
        <f t="shared" si="30"/>
        <v/>
      </c>
    </row>
    <row r="161" spans="6:12" x14ac:dyDescent="0.25">
      <c r="F161" s="43" t="str">
        <f t="shared" si="25"/>
        <v/>
      </c>
      <c r="G161" s="41" t="str">
        <f t="shared" si="26"/>
        <v/>
      </c>
      <c r="H161" s="42" t="str">
        <f t="shared" si="27"/>
        <v/>
      </c>
      <c r="I161" s="42" t="str">
        <f t="shared" si="24"/>
        <v/>
      </c>
      <c r="J161" s="42" t="str">
        <f t="shared" si="28"/>
        <v/>
      </c>
      <c r="K161" s="42" t="str">
        <f t="shared" si="29"/>
        <v/>
      </c>
      <c r="L161" s="42" t="str">
        <f t="shared" si="30"/>
        <v/>
      </c>
    </row>
    <row r="162" spans="6:12" x14ac:dyDescent="0.25">
      <c r="F162" s="43" t="str">
        <f t="shared" si="25"/>
        <v/>
      </c>
      <c r="G162" s="41" t="str">
        <f t="shared" si="26"/>
        <v/>
      </c>
      <c r="H162" s="42" t="str">
        <f t="shared" si="27"/>
        <v/>
      </c>
      <c r="I162" s="42" t="str">
        <f t="shared" si="24"/>
        <v/>
      </c>
      <c r="J162" s="42" t="str">
        <f t="shared" si="28"/>
        <v/>
      </c>
      <c r="K162" s="42" t="str">
        <f t="shared" si="29"/>
        <v/>
      </c>
      <c r="L162" s="42" t="str">
        <f t="shared" si="30"/>
        <v/>
      </c>
    </row>
    <row r="163" spans="6:12" x14ac:dyDescent="0.25">
      <c r="F163" s="43" t="str">
        <f t="shared" si="25"/>
        <v/>
      </c>
      <c r="G163" s="41" t="str">
        <f t="shared" si="26"/>
        <v/>
      </c>
      <c r="H163" s="42" t="str">
        <f t="shared" si="27"/>
        <v/>
      </c>
      <c r="I163" s="42" t="str">
        <f t="shared" si="24"/>
        <v/>
      </c>
      <c r="J163" s="42" t="str">
        <f t="shared" si="28"/>
        <v/>
      </c>
      <c r="K163" s="42" t="str">
        <f t="shared" si="29"/>
        <v/>
      </c>
      <c r="L163" s="42" t="str">
        <f t="shared" si="30"/>
        <v/>
      </c>
    </row>
    <row r="164" spans="6:12" x14ac:dyDescent="0.25">
      <c r="F164" s="43" t="str">
        <f t="shared" si="25"/>
        <v/>
      </c>
      <c r="G164" s="41" t="str">
        <f t="shared" si="26"/>
        <v/>
      </c>
      <c r="H164" s="42" t="str">
        <f t="shared" si="27"/>
        <v/>
      </c>
      <c r="I164" s="42" t="str">
        <f t="shared" si="24"/>
        <v/>
      </c>
      <c r="J164" s="42" t="str">
        <f t="shared" si="28"/>
        <v/>
      </c>
      <c r="K164" s="42" t="str">
        <f t="shared" si="29"/>
        <v/>
      </c>
      <c r="L164" s="42" t="str">
        <f t="shared" si="30"/>
        <v/>
      </c>
    </row>
    <row r="165" spans="6:12" x14ac:dyDescent="0.25">
      <c r="F165" s="43" t="str">
        <f t="shared" si="25"/>
        <v/>
      </c>
      <c r="G165" s="41" t="str">
        <f t="shared" si="26"/>
        <v/>
      </c>
      <c r="H165" s="42" t="str">
        <f t="shared" si="27"/>
        <v/>
      </c>
      <c r="I165" s="42" t="str">
        <f t="shared" si="24"/>
        <v/>
      </c>
      <c r="J165" s="42" t="str">
        <f t="shared" si="28"/>
        <v/>
      </c>
      <c r="K165" s="42" t="str">
        <f t="shared" si="29"/>
        <v/>
      </c>
      <c r="L165" s="42" t="str">
        <f t="shared" si="30"/>
        <v/>
      </c>
    </row>
    <row r="166" spans="6:12" x14ac:dyDescent="0.25">
      <c r="F166" s="43" t="str">
        <f t="shared" si="25"/>
        <v/>
      </c>
      <c r="G166" s="41" t="str">
        <f t="shared" si="26"/>
        <v/>
      </c>
      <c r="H166" s="42" t="str">
        <f t="shared" si="27"/>
        <v/>
      </c>
      <c r="I166" s="42" t="str">
        <f t="shared" si="24"/>
        <v/>
      </c>
      <c r="J166" s="42" t="str">
        <f t="shared" si="28"/>
        <v/>
      </c>
      <c r="K166" s="42" t="str">
        <f t="shared" si="29"/>
        <v/>
      </c>
      <c r="L166" s="42" t="str">
        <f t="shared" si="30"/>
        <v/>
      </c>
    </row>
    <row r="167" spans="6:12" x14ac:dyDescent="0.25">
      <c r="F167" s="43" t="str">
        <f t="shared" si="25"/>
        <v/>
      </c>
      <c r="G167" s="41" t="str">
        <f t="shared" si="26"/>
        <v/>
      </c>
      <c r="H167" s="42" t="str">
        <f t="shared" si="27"/>
        <v/>
      </c>
      <c r="I167" s="42" t="str">
        <f t="shared" si="24"/>
        <v/>
      </c>
      <c r="J167" s="42" t="str">
        <f t="shared" si="28"/>
        <v/>
      </c>
      <c r="K167" s="42" t="str">
        <f t="shared" si="29"/>
        <v/>
      </c>
      <c r="L167" s="42" t="str">
        <f t="shared" si="30"/>
        <v/>
      </c>
    </row>
    <row r="168" spans="6:12" x14ac:dyDescent="0.25">
      <c r="F168" s="43" t="str">
        <f t="shared" si="25"/>
        <v/>
      </c>
      <c r="G168" s="41" t="str">
        <f t="shared" si="26"/>
        <v/>
      </c>
      <c r="H168" s="42" t="str">
        <f t="shared" si="27"/>
        <v/>
      </c>
      <c r="I168" s="42" t="str">
        <f t="shared" si="24"/>
        <v/>
      </c>
      <c r="J168" s="42" t="str">
        <f t="shared" si="28"/>
        <v/>
      </c>
      <c r="K168" s="42" t="str">
        <f t="shared" si="29"/>
        <v/>
      </c>
      <c r="L168" s="42" t="str">
        <f t="shared" si="30"/>
        <v/>
      </c>
    </row>
    <row r="169" spans="6:12" x14ac:dyDescent="0.25">
      <c r="F169" s="43" t="str">
        <f t="shared" si="25"/>
        <v/>
      </c>
      <c r="G169" s="41" t="str">
        <f t="shared" si="26"/>
        <v/>
      </c>
      <c r="H169" s="42" t="str">
        <f t="shared" si="27"/>
        <v/>
      </c>
      <c r="I169" s="42" t="str">
        <f t="shared" si="24"/>
        <v/>
      </c>
      <c r="J169" s="42" t="str">
        <f t="shared" si="28"/>
        <v/>
      </c>
      <c r="K169" s="42" t="str">
        <f t="shared" si="29"/>
        <v/>
      </c>
      <c r="L169" s="42" t="str">
        <f t="shared" si="30"/>
        <v/>
      </c>
    </row>
    <row r="170" spans="6:12" x14ac:dyDescent="0.25">
      <c r="F170" s="43" t="str">
        <f t="shared" si="25"/>
        <v/>
      </c>
      <c r="G170" s="41" t="str">
        <f t="shared" si="26"/>
        <v/>
      </c>
      <c r="H170" s="42" t="str">
        <f t="shared" si="27"/>
        <v/>
      </c>
      <c r="I170" s="42" t="str">
        <f t="shared" si="24"/>
        <v/>
      </c>
      <c r="J170" s="42" t="str">
        <f t="shared" si="28"/>
        <v/>
      </c>
      <c r="K170" s="42" t="str">
        <f t="shared" si="29"/>
        <v/>
      </c>
      <c r="L170" s="42" t="str">
        <f t="shared" si="30"/>
        <v/>
      </c>
    </row>
    <row r="171" spans="6:12" x14ac:dyDescent="0.25">
      <c r="F171" s="43" t="str">
        <f t="shared" si="25"/>
        <v/>
      </c>
      <c r="G171" s="41" t="str">
        <f t="shared" si="26"/>
        <v/>
      </c>
      <c r="H171" s="42" t="str">
        <f t="shared" si="27"/>
        <v/>
      </c>
      <c r="I171" s="42" t="str">
        <f t="shared" si="24"/>
        <v/>
      </c>
      <c r="J171" s="42" t="str">
        <f t="shared" si="28"/>
        <v/>
      </c>
      <c r="K171" s="42" t="str">
        <f t="shared" si="29"/>
        <v/>
      </c>
      <c r="L171" s="42" t="str">
        <f t="shared" si="30"/>
        <v/>
      </c>
    </row>
    <row r="172" spans="6:12" x14ac:dyDescent="0.25">
      <c r="F172" s="43" t="str">
        <f t="shared" si="25"/>
        <v/>
      </c>
      <c r="G172" s="41" t="str">
        <f t="shared" si="26"/>
        <v/>
      </c>
      <c r="H172" s="42" t="str">
        <f t="shared" si="27"/>
        <v/>
      </c>
      <c r="I172" s="42" t="str">
        <f t="shared" si="24"/>
        <v/>
      </c>
      <c r="J172" s="42" t="str">
        <f t="shared" si="28"/>
        <v/>
      </c>
      <c r="K172" s="42" t="str">
        <f t="shared" si="29"/>
        <v/>
      </c>
      <c r="L172" s="42" t="str">
        <f t="shared" si="30"/>
        <v/>
      </c>
    </row>
    <row r="173" spans="6:12" x14ac:dyDescent="0.25">
      <c r="F173" s="43" t="str">
        <f t="shared" si="25"/>
        <v/>
      </c>
      <c r="G173" s="41" t="str">
        <f t="shared" si="26"/>
        <v/>
      </c>
      <c r="H173" s="42" t="str">
        <f t="shared" si="27"/>
        <v/>
      </c>
      <c r="I173" s="42" t="str">
        <f t="shared" si="24"/>
        <v/>
      </c>
      <c r="J173" s="42" t="str">
        <f t="shared" si="28"/>
        <v/>
      </c>
      <c r="K173" s="42" t="str">
        <f t="shared" si="29"/>
        <v/>
      </c>
      <c r="L173" s="42" t="str">
        <f t="shared" si="30"/>
        <v/>
      </c>
    </row>
    <row r="174" spans="6:12" x14ac:dyDescent="0.25">
      <c r="F174" s="43" t="str">
        <f t="shared" si="25"/>
        <v/>
      </c>
      <c r="G174" s="41" t="str">
        <f t="shared" si="26"/>
        <v/>
      </c>
      <c r="H174" s="42" t="str">
        <f t="shared" si="27"/>
        <v/>
      </c>
      <c r="I174" s="42" t="str">
        <f t="shared" si="24"/>
        <v/>
      </c>
      <c r="J174" s="42" t="str">
        <f t="shared" si="28"/>
        <v/>
      </c>
      <c r="K174" s="42" t="str">
        <f t="shared" si="29"/>
        <v/>
      </c>
      <c r="L174" s="42" t="str">
        <f t="shared" si="30"/>
        <v/>
      </c>
    </row>
    <row r="175" spans="6:12" x14ac:dyDescent="0.25">
      <c r="F175" s="43" t="str">
        <f t="shared" si="25"/>
        <v/>
      </c>
      <c r="G175" s="41" t="str">
        <f t="shared" si="26"/>
        <v/>
      </c>
      <c r="H175" s="42" t="str">
        <f t="shared" si="27"/>
        <v/>
      </c>
      <c r="I175" s="42" t="str">
        <f t="shared" si="24"/>
        <v/>
      </c>
      <c r="J175" s="42" t="str">
        <f t="shared" si="28"/>
        <v/>
      </c>
      <c r="K175" s="42" t="str">
        <f t="shared" si="29"/>
        <v/>
      </c>
      <c r="L175" s="42" t="str">
        <f t="shared" si="30"/>
        <v/>
      </c>
    </row>
    <row r="176" spans="6:12" x14ac:dyDescent="0.25">
      <c r="F176" s="43" t="str">
        <f t="shared" si="25"/>
        <v/>
      </c>
      <c r="G176" s="41" t="str">
        <f t="shared" si="26"/>
        <v/>
      </c>
      <c r="H176" s="42" t="str">
        <f t="shared" si="27"/>
        <v/>
      </c>
      <c r="I176" s="42" t="str">
        <f t="shared" si="24"/>
        <v/>
      </c>
      <c r="J176" s="42" t="str">
        <f t="shared" si="28"/>
        <v/>
      </c>
      <c r="K176" s="42" t="str">
        <f t="shared" si="29"/>
        <v/>
      </c>
      <c r="L176" s="42" t="str">
        <f t="shared" si="30"/>
        <v/>
      </c>
    </row>
    <row r="177" spans="6:12" x14ac:dyDescent="0.25">
      <c r="F177" s="43" t="str">
        <f t="shared" si="25"/>
        <v/>
      </c>
      <c r="G177" s="41" t="str">
        <f t="shared" si="26"/>
        <v/>
      </c>
      <c r="H177" s="42" t="str">
        <f t="shared" si="27"/>
        <v/>
      </c>
      <c r="I177" s="42" t="str">
        <f t="shared" si="24"/>
        <v/>
      </c>
      <c r="J177" s="42" t="str">
        <f t="shared" si="28"/>
        <v/>
      </c>
      <c r="K177" s="42" t="str">
        <f t="shared" si="29"/>
        <v/>
      </c>
      <c r="L177" s="42" t="str">
        <f t="shared" si="30"/>
        <v/>
      </c>
    </row>
    <row r="178" spans="6:12" x14ac:dyDescent="0.25">
      <c r="F178" s="43" t="str">
        <f t="shared" si="25"/>
        <v/>
      </c>
      <c r="G178" s="41" t="str">
        <f t="shared" si="26"/>
        <v/>
      </c>
      <c r="H178" s="42" t="str">
        <f t="shared" si="27"/>
        <v/>
      </c>
      <c r="I178" s="42" t="str">
        <f t="shared" si="24"/>
        <v/>
      </c>
      <c r="J178" s="42" t="str">
        <f t="shared" si="28"/>
        <v/>
      </c>
      <c r="K178" s="42" t="str">
        <f t="shared" si="29"/>
        <v/>
      </c>
      <c r="L178" s="42" t="str">
        <f t="shared" si="30"/>
        <v/>
      </c>
    </row>
    <row r="179" spans="6:12" x14ac:dyDescent="0.25">
      <c r="F179" s="43" t="str">
        <f t="shared" si="25"/>
        <v/>
      </c>
      <c r="G179" s="41" t="str">
        <f t="shared" si="26"/>
        <v/>
      </c>
      <c r="H179" s="42" t="str">
        <f t="shared" si="27"/>
        <v/>
      </c>
      <c r="I179" s="42" t="str">
        <f t="shared" si="24"/>
        <v/>
      </c>
      <c r="J179" s="42" t="str">
        <f t="shared" si="28"/>
        <v/>
      </c>
      <c r="K179" s="42" t="str">
        <f t="shared" si="29"/>
        <v/>
      </c>
      <c r="L179" s="42" t="str">
        <f t="shared" si="30"/>
        <v/>
      </c>
    </row>
    <row r="180" spans="6:12" x14ac:dyDescent="0.25">
      <c r="F180" s="43" t="str">
        <f t="shared" si="25"/>
        <v/>
      </c>
      <c r="G180" s="41" t="str">
        <f t="shared" si="26"/>
        <v/>
      </c>
      <c r="H180" s="42" t="str">
        <f t="shared" si="27"/>
        <v/>
      </c>
      <c r="I180" s="42" t="str">
        <f t="shared" si="24"/>
        <v/>
      </c>
      <c r="J180" s="42" t="str">
        <f t="shared" si="28"/>
        <v/>
      </c>
      <c r="K180" s="42" t="str">
        <f t="shared" si="29"/>
        <v/>
      </c>
      <c r="L180" s="42" t="str">
        <f t="shared" si="30"/>
        <v/>
      </c>
    </row>
    <row r="181" spans="6:12" x14ac:dyDescent="0.25">
      <c r="F181" s="43" t="str">
        <f t="shared" si="25"/>
        <v/>
      </c>
      <c r="G181" s="41" t="str">
        <f t="shared" si="26"/>
        <v/>
      </c>
      <c r="H181" s="42" t="str">
        <f t="shared" si="27"/>
        <v/>
      </c>
      <c r="I181" s="42" t="str">
        <f t="shared" si="24"/>
        <v/>
      </c>
      <c r="J181" s="42" t="str">
        <f t="shared" si="28"/>
        <v/>
      </c>
      <c r="K181" s="42" t="str">
        <f t="shared" si="29"/>
        <v/>
      </c>
      <c r="L181" s="42" t="str">
        <f t="shared" si="30"/>
        <v/>
      </c>
    </row>
    <row r="182" spans="6:12" x14ac:dyDescent="0.25">
      <c r="F182" s="43" t="str">
        <f t="shared" si="25"/>
        <v/>
      </c>
      <c r="G182" s="41" t="str">
        <f t="shared" si="26"/>
        <v/>
      </c>
      <c r="H182" s="42" t="str">
        <f t="shared" si="27"/>
        <v/>
      </c>
      <c r="I182" s="42" t="str">
        <f t="shared" si="24"/>
        <v/>
      </c>
      <c r="J182" s="42" t="str">
        <f t="shared" si="28"/>
        <v/>
      </c>
      <c r="K182" s="42" t="str">
        <f t="shared" si="29"/>
        <v/>
      </c>
      <c r="L182" s="42" t="str">
        <f t="shared" si="30"/>
        <v/>
      </c>
    </row>
    <row r="183" spans="6:12" x14ac:dyDescent="0.25">
      <c r="F183" s="43" t="str">
        <f t="shared" si="25"/>
        <v/>
      </c>
      <c r="G183" s="41" t="str">
        <f t="shared" si="26"/>
        <v/>
      </c>
      <c r="H183" s="42" t="str">
        <f t="shared" si="27"/>
        <v/>
      </c>
      <c r="I183" s="42" t="str">
        <f t="shared" si="24"/>
        <v/>
      </c>
      <c r="J183" s="42" t="str">
        <f t="shared" si="28"/>
        <v/>
      </c>
      <c r="K183" s="42" t="str">
        <f t="shared" si="29"/>
        <v/>
      </c>
      <c r="L183" s="42" t="str">
        <f t="shared" si="30"/>
        <v/>
      </c>
    </row>
    <row r="184" spans="6:12" x14ac:dyDescent="0.25">
      <c r="F184" s="43" t="str">
        <f t="shared" si="25"/>
        <v/>
      </c>
      <c r="G184" s="41" t="str">
        <f t="shared" si="26"/>
        <v/>
      </c>
      <c r="H184" s="42" t="str">
        <f t="shared" si="27"/>
        <v/>
      </c>
      <c r="I184" s="42" t="str">
        <f t="shared" si="24"/>
        <v/>
      </c>
      <c r="J184" s="42" t="str">
        <f t="shared" si="28"/>
        <v/>
      </c>
      <c r="K184" s="42" t="str">
        <f t="shared" si="29"/>
        <v/>
      </c>
      <c r="L184" s="42" t="str">
        <f t="shared" si="30"/>
        <v/>
      </c>
    </row>
    <row r="185" spans="6:12" x14ac:dyDescent="0.25">
      <c r="F185" s="43" t="str">
        <f t="shared" si="25"/>
        <v/>
      </c>
      <c r="G185" s="41" t="str">
        <f t="shared" si="26"/>
        <v/>
      </c>
      <c r="H185" s="42" t="str">
        <f t="shared" si="27"/>
        <v/>
      </c>
      <c r="I185" s="42" t="str">
        <f t="shared" si="24"/>
        <v/>
      </c>
      <c r="J185" s="42" t="str">
        <f t="shared" si="28"/>
        <v/>
      </c>
      <c r="K185" s="42" t="str">
        <f t="shared" si="29"/>
        <v/>
      </c>
      <c r="L185" s="42" t="str">
        <f t="shared" si="30"/>
        <v/>
      </c>
    </row>
    <row r="186" spans="6:12" x14ac:dyDescent="0.25">
      <c r="F186" s="43" t="str">
        <f t="shared" si="25"/>
        <v/>
      </c>
      <c r="G186" s="41" t="str">
        <f t="shared" si="26"/>
        <v/>
      </c>
      <c r="H186" s="42" t="str">
        <f t="shared" si="27"/>
        <v/>
      </c>
      <c r="I186" s="42" t="str">
        <f t="shared" si="24"/>
        <v/>
      </c>
      <c r="J186" s="42" t="str">
        <f t="shared" si="28"/>
        <v/>
      </c>
      <c r="K186" s="42" t="str">
        <f t="shared" si="29"/>
        <v/>
      </c>
      <c r="L186" s="42" t="str">
        <f t="shared" si="30"/>
        <v/>
      </c>
    </row>
  </sheetData>
  <sheetProtection sheet="1" objects="1" scenarios="1"/>
  <mergeCells count="1">
    <mergeCell ref="C3:L3"/>
  </mergeCells>
  <dataValidations count="2">
    <dataValidation type="list" allowBlank="1" showInputMessage="1" showErrorMessage="1" sqref="D8 T3:T4" xr:uid="{615F1180-849D-4B3A-B7E2-AE07EFAC340E}">
      <formula1>"שפיצר,קרן שווה"</formula1>
    </dataValidation>
    <dataValidation type="list" allowBlank="1" showInputMessage="1" showErrorMessage="1" sqref="D9" xr:uid="{A5EC6CB5-F86C-46F8-B452-AC6B3E4199A9}">
      <formula1>$T$5:$T$19</formula1>
    </dataValidation>
  </dataValidations>
  <pageMargins left="0.11811023622047245" right="0.11811023622047245" top="0.74803149606299213" bottom="0.74803149606299213" header="0.31496062992125984" footer="0.31496062992125984"/>
  <pageSetup paperSize="9" scale="65" orientation="portrait" r:id="rId1"/>
  <ignoredErrors>
    <ignoredError sqref="D10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F3599-675F-45E8-80F3-C19AA5FBB2B9}">
  <sheetPr>
    <tabColor theme="8"/>
  </sheetPr>
  <dimension ref="C1:U115"/>
  <sheetViews>
    <sheetView showGridLines="0" showRowColHeaders="0" rightToLeft="1" zoomScaleNormal="100" workbookViewId="0">
      <selection activeCell="C1" sqref="C1"/>
    </sheetView>
  </sheetViews>
  <sheetFormatPr defaultRowHeight="14.25" x14ac:dyDescent="0.2"/>
  <cols>
    <col min="1" max="1" width="23.375" customWidth="1"/>
    <col min="2" max="2" width="14.5" customWidth="1"/>
    <col min="3" max="3" width="3.25" style="2" customWidth="1"/>
    <col min="4" max="4" width="30.375" customWidth="1"/>
    <col min="5" max="5" width="15.625" customWidth="1"/>
    <col min="6" max="6" width="21.125" customWidth="1"/>
    <col min="7" max="7" width="3.5" customWidth="1"/>
    <col min="8" max="8" width="9.875" customWidth="1"/>
    <col min="9" max="9" width="13.125" customWidth="1"/>
    <col min="13" max="13" width="17.875" customWidth="1"/>
    <col min="16" max="21" width="0" hidden="1" customWidth="1"/>
  </cols>
  <sheetData>
    <row r="1" spans="3:21" ht="24.75" customHeight="1" x14ac:dyDescent="0.2">
      <c r="D1" s="2"/>
    </row>
    <row r="2" spans="3:21" ht="27" customHeight="1" x14ac:dyDescent="0.2">
      <c r="C2" s="48" t="s">
        <v>56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</row>
    <row r="4" spans="3:21" s="15" customFormat="1" ht="29.25" x14ac:dyDescent="0.25">
      <c r="E4"/>
      <c r="F4"/>
      <c r="G4" s="16"/>
      <c r="I4" s="16"/>
      <c r="P4" s="15" t="s">
        <v>52</v>
      </c>
      <c r="S4">
        <v>1</v>
      </c>
      <c r="T4" t="s">
        <v>49</v>
      </c>
      <c r="U4" t="e">
        <f t="shared" ref="U4:U15" si="0">_xlfn.TRANSLATE(T4,"he",$Q$5)</f>
        <v>#N/A</v>
      </c>
    </row>
    <row r="5" spans="3:21" ht="15.75" customHeight="1" x14ac:dyDescent="0.2">
      <c r="C5" s="14" t="s">
        <v>9</v>
      </c>
      <c r="I5" s="13"/>
      <c r="P5">
        <f>E10</f>
        <v>0</v>
      </c>
      <c r="Q5" t="e">
        <f>VLOOKUP(P5,P9:Q19,2,0)</f>
        <v>#N/A</v>
      </c>
      <c r="S5">
        <v>2</v>
      </c>
      <c r="T5" t="s">
        <v>48</v>
      </c>
      <c r="U5" t="e">
        <f t="shared" si="0"/>
        <v>#N/A</v>
      </c>
    </row>
    <row r="6" spans="3:21" ht="15.75" customHeight="1" x14ac:dyDescent="0.2">
      <c r="C6" s="1"/>
      <c r="I6" s="8"/>
      <c r="S6">
        <v>3</v>
      </c>
      <c r="T6" t="s">
        <v>45</v>
      </c>
      <c r="U6" t="e">
        <f t="shared" si="0"/>
        <v>#N/A</v>
      </c>
    </row>
    <row r="7" spans="3:21" ht="15.75" customHeight="1" x14ac:dyDescent="0.25">
      <c r="C7" s="12" t="s">
        <v>8</v>
      </c>
      <c r="D7" s="11"/>
      <c r="E7" s="11"/>
      <c r="F7" s="11"/>
      <c r="I7" s="8"/>
      <c r="P7" t="s">
        <v>51</v>
      </c>
      <c r="Q7" t="s">
        <v>50</v>
      </c>
      <c r="S7">
        <v>4</v>
      </c>
      <c r="T7" t="s">
        <v>42</v>
      </c>
      <c r="U7" t="e">
        <f t="shared" si="0"/>
        <v>#N/A</v>
      </c>
    </row>
    <row r="8" spans="3:21" ht="15.75" customHeight="1" x14ac:dyDescent="0.2">
      <c r="C8" s="1"/>
      <c r="I8" s="8"/>
      <c r="S8">
        <v>5</v>
      </c>
      <c r="T8" t="s">
        <v>39</v>
      </c>
      <c r="U8" t="e">
        <f t="shared" si="0"/>
        <v>#N/A</v>
      </c>
    </row>
    <row r="9" spans="3:21" ht="15.75" customHeight="1" x14ac:dyDescent="0.2">
      <c r="C9" s="10" t="s">
        <v>7</v>
      </c>
      <c r="D9" s="7"/>
      <c r="E9" s="7"/>
      <c r="F9" s="7"/>
      <c r="I9" s="8"/>
      <c r="P9" t="s">
        <v>47</v>
      </c>
      <c r="Q9" t="s">
        <v>46</v>
      </c>
      <c r="S9">
        <v>6</v>
      </c>
      <c r="T9" t="s">
        <v>36</v>
      </c>
      <c r="U9" t="e">
        <f t="shared" si="0"/>
        <v>#N/A</v>
      </c>
    </row>
    <row r="10" spans="3:21" ht="15.75" customHeight="1" x14ac:dyDescent="0.2">
      <c r="C10" s="10" t="s">
        <v>6</v>
      </c>
      <c r="D10" s="7"/>
      <c r="E10" s="7"/>
      <c r="F10" s="7"/>
      <c r="I10" s="8"/>
      <c r="P10" t="s">
        <v>44</v>
      </c>
      <c r="Q10" t="s">
        <v>43</v>
      </c>
      <c r="S10">
        <v>7</v>
      </c>
      <c r="T10" t="s">
        <v>33</v>
      </c>
      <c r="U10" s="3" t="e">
        <f t="shared" si="0"/>
        <v>#N/A</v>
      </c>
    </row>
    <row r="11" spans="3:21" ht="15.75" customHeight="1" x14ac:dyDescent="0.2">
      <c r="C11" s="10" t="s">
        <v>5</v>
      </c>
      <c r="D11" s="7"/>
      <c r="E11" s="7"/>
      <c r="F11" s="7"/>
      <c r="I11" s="8"/>
      <c r="P11" t="s">
        <v>41</v>
      </c>
      <c r="Q11" t="s">
        <v>40</v>
      </c>
      <c r="S11">
        <v>8</v>
      </c>
      <c r="T11" t="s">
        <v>32</v>
      </c>
      <c r="U11" t="e">
        <f t="shared" si="0"/>
        <v>#N/A</v>
      </c>
    </row>
    <row r="12" spans="3:21" ht="15.75" customHeight="1" x14ac:dyDescent="0.2">
      <c r="I12" s="8"/>
      <c r="P12" t="s">
        <v>38</v>
      </c>
      <c r="Q12" t="s">
        <v>37</v>
      </c>
      <c r="S12">
        <v>9</v>
      </c>
      <c r="T12" t="s">
        <v>29</v>
      </c>
      <c r="U12" t="e">
        <f t="shared" si="0"/>
        <v>#N/A</v>
      </c>
    </row>
    <row r="13" spans="3:21" ht="15.75" customHeight="1" x14ac:dyDescent="0.25">
      <c r="C13" s="9" t="s">
        <v>4</v>
      </c>
      <c r="I13" s="8"/>
      <c r="P13" t="s">
        <v>35</v>
      </c>
      <c r="Q13" t="s">
        <v>34</v>
      </c>
      <c r="S13">
        <v>10</v>
      </c>
      <c r="T13" t="s">
        <v>26</v>
      </c>
      <c r="U13" t="e">
        <f t="shared" si="0"/>
        <v>#N/A</v>
      </c>
    </row>
    <row r="14" spans="3:21" x14ac:dyDescent="0.2">
      <c r="C14" s="4"/>
      <c r="D14" s="7"/>
      <c r="E14" s="7"/>
      <c r="F14" s="7"/>
      <c r="N14" s="3"/>
      <c r="O14" s="3"/>
      <c r="P14" t="s">
        <v>31</v>
      </c>
      <c r="Q14" t="s">
        <v>30</v>
      </c>
      <c r="S14">
        <v>11</v>
      </c>
      <c r="T14" t="s">
        <v>23</v>
      </c>
      <c r="U14" t="e">
        <f t="shared" si="0"/>
        <v>#N/A</v>
      </c>
    </row>
    <row r="15" spans="3:21" x14ac:dyDescent="0.2">
      <c r="P15" t="s">
        <v>31</v>
      </c>
      <c r="Q15" t="s">
        <v>30</v>
      </c>
      <c r="S15">
        <v>12</v>
      </c>
      <c r="T15" t="s">
        <v>20</v>
      </c>
      <c r="U15" t="e">
        <f t="shared" si="0"/>
        <v>#N/A</v>
      </c>
    </row>
    <row r="16" spans="3:21" ht="20.25" customHeight="1" x14ac:dyDescent="0.2">
      <c r="P16" t="s">
        <v>28</v>
      </c>
      <c r="Q16" t="s">
        <v>27</v>
      </c>
    </row>
    <row r="17" spans="3:20" ht="15" x14ac:dyDescent="0.25">
      <c r="C17" s="6" t="s">
        <v>3</v>
      </c>
      <c r="P17" t="s">
        <v>25</v>
      </c>
      <c r="Q17" t="s">
        <v>24</v>
      </c>
    </row>
    <row r="18" spans="3:20" x14ac:dyDescent="0.2">
      <c r="P18" t="s">
        <v>22</v>
      </c>
      <c r="Q18" t="s">
        <v>21</v>
      </c>
      <c r="S18" t="e">
        <f t="shared" ref="S18:S25" si="1">_xlfn.TRANSLATE(T18,"he",$Q$5)</f>
        <v>#N/A</v>
      </c>
      <c r="T18" t="s">
        <v>17</v>
      </c>
    </row>
    <row r="19" spans="3:20" ht="21.75" x14ac:dyDescent="0.3">
      <c r="C19" s="5" t="s">
        <v>2</v>
      </c>
      <c r="P19" t="s">
        <v>19</v>
      </c>
      <c r="Q19" t="s">
        <v>18</v>
      </c>
      <c r="S19" t="e">
        <f t="shared" si="1"/>
        <v>#N/A</v>
      </c>
      <c r="T19" t="s">
        <v>16</v>
      </c>
    </row>
    <row r="20" spans="3:20" x14ac:dyDescent="0.2">
      <c r="S20" t="e">
        <f t="shared" si="1"/>
        <v>#N/A</v>
      </c>
      <c r="T20" t="s">
        <v>15</v>
      </c>
    </row>
    <row r="21" spans="3:20" x14ac:dyDescent="0.2">
      <c r="S21" t="e">
        <f t="shared" si="1"/>
        <v>#N/A</v>
      </c>
      <c r="T21" t="s">
        <v>14</v>
      </c>
    </row>
    <row r="22" spans="3:20" x14ac:dyDescent="0.2">
      <c r="P22" t="s">
        <v>54</v>
      </c>
      <c r="Q22" cm="1">
        <f t="array" aca="1" ref="Q22:Q26" ca="1">_xlfn.SEQUENCE(5,1,YEAR(TODAY()))</f>
        <v>2025</v>
      </c>
      <c r="S22" t="e">
        <f t="shared" si="1"/>
        <v>#N/A</v>
      </c>
      <c r="T22" t="s">
        <v>13</v>
      </c>
    </row>
    <row r="23" spans="3:20" x14ac:dyDescent="0.2">
      <c r="C23" s="4" t="s">
        <v>1</v>
      </c>
      <c r="Q23">
        <f ca="1"/>
        <v>2026</v>
      </c>
      <c r="S23" t="e">
        <f t="shared" si="1"/>
        <v>#N/A</v>
      </c>
      <c r="T23" t="s">
        <v>12</v>
      </c>
    </row>
    <row r="24" spans="3:20" x14ac:dyDescent="0.2">
      <c r="C24" s="1"/>
      <c r="Q24">
        <f ca="1"/>
        <v>2027</v>
      </c>
      <c r="S24" t="e">
        <f t="shared" si="1"/>
        <v>#N/A</v>
      </c>
      <c r="T24" t="s">
        <v>11</v>
      </c>
    </row>
    <row r="25" spans="3:20" x14ac:dyDescent="0.2">
      <c r="C25" s="1"/>
      <c r="Q25">
        <f ca="1"/>
        <v>2028</v>
      </c>
      <c r="S25" t="e">
        <f t="shared" si="1"/>
        <v>#N/A</v>
      </c>
      <c r="T25" t="s">
        <v>10</v>
      </c>
    </row>
    <row r="26" spans="3:20" ht="15" x14ac:dyDescent="0.2">
      <c r="C26" s="30" t="s">
        <v>55</v>
      </c>
      <c r="Q26">
        <f ca="1"/>
        <v>2029</v>
      </c>
    </row>
    <row r="28" spans="3:20" x14ac:dyDescent="0.2">
      <c r="C28" s="1"/>
    </row>
    <row r="29" spans="3:20" x14ac:dyDescent="0.2">
      <c r="C29" s="1"/>
    </row>
    <row r="30" spans="3:20" x14ac:dyDescent="0.2">
      <c r="C30" s="1"/>
    </row>
    <row r="41" spans="7:9" customFormat="1" x14ac:dyDescent="0.2">
      <c r="G41" s="3"/>
      <c r="H41" s="3"/>
      <c r="I41" s="3"/>
    </row>
    <row r="42" spans="7:9" customFormat="1" x14ac:dyDescent="0.2">
      <c r="G42" s="3"/>
      <c r="H42" s="3"/>
      <c r="I42" s="3"/>
    </row>
    <row r="43" spans="7:9" customFormat="1" x14ac:dyDescent="0.2">
      <c r="G43" s="3"/>
      <c r="H43" s="3"/>
      <c r="I43" s="3"/>
    </row>
    <row r="44" spans="7:9" customFormat="1" x14ac:dyDescent="0.2">
      <c r="G44" s="3"/>
      <c r="H44" s="3"/>
      <c r="I44" s="3"/>
    </row>
    <row r="45" spans="7:9" customFormat="1" x14ac:dyDescent="0.2">
      <c r="G45" s="3"/>
      <c r="H45" s="3"/>
      <c r="I45" s="3"/>
    </row>
    <row r="46" spans="7:9" customFormat="1" x14ac:dyDescent="0.2">
      <c r="G46" s="3"/>
      <c r="H46" s="3"/>
      <c r="I46" s="3"/>
    </row>
    <row r="47" spans="7:9" customFormat="1" x14ac:dyDescent="0.2">
      <c r="G47" s="3"/>
      <c r="H47" s="3"/>
      <c r="I47" s="3"/>
    </row>
    <row r="48" spans="7:9" customFormat="1" x14ac:dyDescent="0.2">
      <c r="G48" s="3"/>
      <c r="H48" s="3"/>
      <c r="I48" s="3"/>
    </row>
    <row r="49" spans="7:9" customFormat="1" x14ac:dyDescent="0.2">
      <c r="G49" s="3"/>
      <c r="H49" s="3"/>
      <c r="I49" s="3"/>
    </row>
    <row r="50" spans="7:9" customFormat="1" x14ac:dyDescent="0.2">
      <c r="G50" s="3"/>
      <c r="H50" s="3"/>
      <c r="I50" s="3"/>
    </row>
    <row r="51" spans="7:9" customFormat="1" x14ac:dyDescent="0.2">
      <c r="G51" s="3"/>
      <c r="H51" s="3"/>
      <c r="I51" s="3"/>
    </row>
    <row r="52" spans="7:9" customFormat="1" x14ac:dyDescent="0.2">
      <c r="G52" s="3"/>
      <c r="H52" s="3"/>
      <c r="I52" s="3"/>
    </row>
    <row r="53" spans="7:9" customFormat="1" x14ac:dyDescent="0.2">
      <c r="G53" s="3"/>
      <c r="H53" s="3"/>
      <c r="I53" s="3"/>
    </row>
    <row r="54" spans="7:9" customFormat="1" x14ac:dyDescent="0.2">
      <c r="G54" s="3"/>
      <c r="H54" s="3"/>
      <c r="I54" s="3"/>
    </row>
    <row r="55" spans="7:9" customFormat="1" x14ac:dyDescent="0.2">
      <c r="G55" s="3"/>
      <c r="H55" s="3"/>
      <c r="I55" s="3"/>
    </row>
    <row r="56" spans="7:9" customFormat="1" x14ac:dyDescent="0.2">
      <c r="G56" s="3"/>
      <c r="H56" s="3"/>
      <c r="I56" s="3"/>
    </row>
    <row r="57" spans="7:9" customFormat="1" x14ac:dyDescent="0.2">
      <c r="G57" s="3"/>
      <c r="H57" s="3"/>
      <c r="I57" s="3"/>
    </row>
    <row r="58" spans="7:9" customFormat="1" x14ac:dyDescent="0.2">
      <c r="G58" s="3"/>
      <c r="H58" s="3"/>
      <c r="I58" s="3"/>
    </row>
    <row r="59" spans="7:9" customFormat="1" x14ac:dyDescent="0.2">
      <c r="G59" s="3"/>
      <c r="H59" s="3"/>
      <c r="I59" s="3"/>
    </row>
    <row r="60" spans="7:9" customFormat="1" x14ac:dyDescent="0.2">
      <c r="G60" s="3"/>
      <c r="H60" s="3"/>
      <c r="I60" s="3"/>
    </row>
    <row r="61" spans="7:9" customFormat="1" x14ac:dyDescent="0.2">
      <c r="G61" s="3"/>
      <c r="H61" s="3"/>
      <c r="I61" s="3"/>
    </row>
    <row r="62" spans="7:9" customFormat="1" x14ac:dyDescent="0.2">
      <c r="G62" s="3"/>
      <c r="H62" s="3"/>
      <c r="I62" s="3"/>
    </row>
    <row r="63" spans="7:9" customFormat="1" x14ac:dyDescent="0.2">
      <c r="G63" s="3"/>
      <c r="H63" s="3"/>
      <c r="I63" s="3"/>
    </row>
    <row r="64" spans="7:9" customFormat="1" x14ac:dyDescent="0.2">
      <c r="G64" s="3"/>
      <c r="H64" s="3"/>
      <c r="I64" s="3"/>
    </row>
    <row r="65" spans="7:9" customFormat="1" x14ac:dyDescent="0.2">
      <c r="G65" s="3"/>
      <c r="H65" s="3"/>
      <c r="I65" s="3"/>
    </row>
    <row r="66" spans="7:9" customFormat="1" x14ac:dyDescent="0.2">
      <c r="G66" s="3"/>
      <c r="H66" s="3"/>
      <c r="I66" s="3"/>
    </row>
    <row r="67" spans="7:9" customFormat="1" x14ac:dyDescent="0.2">
      <c r="G67" s="3"/>
      <c r="H67" s="3"/>
      <c r="I67" s="3"/>
    </row>
    <row r="68" spans="7:9" customFormat="1" x14ac:dyDescent="0.2">
      <c r="G68" s="3"/>
      <c r="H68" s="3"/>
      <c r="I68" s="3"/>
    </row>
    <row r="69" spans="7:9" customFormat="1" x14ac:dyDescent="0.2">
      <c r="G69" s="3"/>
      <c r="H69" s="3"/>
      <c r="I69" s="3"/>
    </row>
    <row r="70" spans="7:9" customFormat="1" x14ac:dyDescent="0.2">
      <c r="G70" s="3"/>
      <c r="H70" s="3"/>
      <c r="I70" s="3"/>
    </row>
    <row r="71" spans="7:9" customFormat="1" x14ac:dyDescent="0.2">
      <c r="G71" s="3"/>
      <c r="H71" s="3"/>
      <c r="I71" s="3"/>
    </row>
    <row r="72" spans="7:9" customFormat="1" x14ac:dyDescent="0.2">
      <c r="G72" s="3"/>
      <c r="H72" s="3"/>
      <c r="I72" s="3"/>
    </row>
    <row r="73" spans="7:9" customFormat="1" x14ac:dyDescent="0.2">
      <c r="G73" s="3"/>
      <c r="H73" s="3"/>
      <c r="I73" s="3"/>
    </row>
    <row r="74" spans="7:9" customFormat="1" x14ac:dyDescent="0.2">
      <c r="G74" s="3"/>
      <c r="H74" s="3"/>
      <c r="I74" s="3"/>
    </row>
    <row r="75" spans="7:9" customFormat="1" x14ac:dyDescent="0.2">
      <c r="G75" s="3"/>
      <c r="H75" s="3"/>
      <c r="I75" s="3"/>
    </row>
    <row r="76" spans="7:9" customFormat="1" x14ac:dyDescent="0.2">
      <c r="G76" s="3"/>
      <c r="H76" s="3"/>
      <c r="I76" s="3"/>
    </row>
    <row r="77" spans="7:9" customFormat="1" x14ac:dyDescent="0.2">
      <c r="G77" s="3"/>
      <c r="H77" s="3"/>
      <c r="I77" s="3"/>
    </row>
    <row r="78" spans="7:9" customFormat="1" x14ac:dyDescent="0.2">
      <c r="G78" s="3"/>
      <c r="H78" s="3"/>
      <c r="I78" s="3"/>
    </row>
    <row r="79" spans="7:9" customFormat="1" x14ac:dyDescent="0.2">
      <c r="G79" s="3"/>
    </row>
    <row r="80" spans="7:9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spans="3:3" x14ac:dyDescent="0.2">
      <c r="C113"/>
    </row>
    <row r="114" spans="3:3" x14ac:dyDescent="0.2">
      <c r="C114"/>
    </row>
    <row r="115" spans="3:3" x14ac:dyDescent="0.2">
      <c r="C115"/>
    </row>
  </sheetData>
  <sheetProtection sheet="1" objects="1" scenarios="1"/>
  <mergeCells count="1">
    <mergeCell ref="C2:O2"/>
  </mergeCells>
  <dataValidations disablePrompts="1" count="2">
    <dataValidation type="list" allowBlank="1" showInputMessage="1" showErrorMessage="1" sqref="E7" xr:uid="{A704E762-678A-4607-AF11-8286C24CAEFB}">
      <formula1>$Q$22:$Q$26</formula1>
    </dataValidation>
    <dataValidation type="list" allowBlank="1" showInputMessage="1" showErrorMessage="1" sqref="E10" xr:uid="{F7398EB6-9485-4711-8732-3A13BDD82F69}">
      <formula1>$P$9:$P$19</formula1>
    </dataValidation>
  </dataValidations>
  <pageMargins left="0.7" right="0.7" top="0.75" bottom="0.75" header="0.3" footer="0.3"/>
  <pageSetup paperSize="9" scale="64" orientation="portrait" r:id="rId1"/>
  <colBreaks count="1" manualBreakCount="1">
    <brk id="7" max="1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הלוואה</vt:lpstr>
      <vt:lpstr>אודות</vt:lpstr>
      <vt:lpstr>הלוואה!WPrint_Area_W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Roy Farhan</dc:creator>
  <cp:lastModifiedBy>Roy Farhan</cp:lastModifiedBy>
  <cp:lastPrinted>2025-10-25T16:49:27Z</cp:lastPrinted>
  <dcterms:created xsi:type="dcterms:W3CDTF">2025-05-17T12:53:05Z</dcterms:created>
  <dcterms:modified xsi:type="dcterms:W3CDTF">2025-10-25T17:46:01Z</dcterms:modified>
</cp:coreProperties>
</file>