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29ad3f2cd1b63d5/שולחן העבודה/פרוייקטים באקסל/1.שיווק/אקסלים לדוגמא/אתר/"/>
    </mc:Choice>
  </mc:AlternateContent>
  <xr:revisionPtr revIDLastSave="1715" documentId="8_{0A8142B0-E0F0-4A54-BD8D-A07E6D72CA7B}" xr6:coauthVersionLast="47" xr6:coauthVersionMax="47" xr10:uidLastSave="{581CAFBD-AF05-4E13-BC26-882D2806B4CC}"/>
  <bookViews>
    <workbookView xWindow="-120" yWindow="-120" windowWidth="29040" windowHeight="15720" activeTab="1" xr2:uid="{62B800B2-BE70-4B9D-B674-00361E0F023D}"/>
  </bookViews>
  <sheets>
    <sheet name="דוח הכנסות והוצאות שנתי" sheetId="4" r:id="rId1"/>
    <sheet name="סיכום חודשי" sheetId="7" r:id="rId2"/>
    <sheet name="הגדרות" sheetId="6" r:id="rId3"/>
  </sheets>
  <definedNames>
    <definedName name="Slicer_אמצעי_תשלום">#N/A</definedName>
    <definedName name="Slicer_חודש">#N/A</definedName>
    <definedName name="Slicer_סוג">#N/A</definedName>
    <definedName name="Slicer_קטגוריה">#N/A</definedName>
    <definedName name="Slicer_שם_לקוח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  <x14:slicerCache r:id="rId6"/>
        <x14:slicerCache r:id="rId7"/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C20" i="7"/>
  <c r="C19" i="7"/>
  <c r="C18" i="7"/>
  <c r="C17" i="7"/>
  <c r="C16" i="7"/>
  <c r="C15" i="7"/>
  <c r="C14" i="7"/>
  <c r="C13" i="7"/>
  <c r="C12" i="7"/>
  <c r="C11" i="7"/>
  <c r="C10" i="7"/>
  <c r="C9" i="7"/>
  <c r="C23" i="4" l="1"/>
  <c r="D4" i="7"/>
  <c r="D40" i="7" s="1"/>
  <c r="K22" i="4"/>
  <c r="D18" i="7" l="1"/>
  <c r="D19" i="7"/>
  <c r="D15" i="7"/>
  <c r="D17" i="7"/>
  <c r="D16" i="7"/>
  <c r="K24" i="4"/>
  <c r="K23" i="4"/>
  <c r="D14" i="7"/>
  <c r="D13" i="7"/>
  <c r="D20" i="7"/>
  <c r="E4" i="7"/>
  <c r="E40" i="7" s="1"/>
  <c r="E20" i="7" l="1"/>
  <c r="E15" i="7"/>
  <c r="E17" i="7"/>
  <c r="E19" i="7"/>
  <c r="E16" i="7"/>
  <c r="E18" i="7"/>
  <c r="K25" i="4"/>
  <c r="E13" i="7"/>
  <c r="E14" i="7"/>
  <c r="F4" i="7"/>
  <c r="F40" i="7" s="1"/>
  <c r="F15" i="7" l="1"/>
  <c r="F18" i="7"/>
  <c r="F16" i="7"/>
  <c r="F17" i="7"/>
  <c r="F19" i="7"/>
  <c r="K26" i="4"/>
  <c r="F20" i="7"/>
  <c r="F14" i="7"/>
  <c r="F13" i="7"/>
  <c r="G4" i="7"/>
  <c r="G40" i="7" s="1"/>
  <c r="G18" i="7" l="1"/>
  <c r="G15" i="7"/>
  <c r="G17" i="7"/>
  <c r="G16" i="7"/>
  <c r="G19" i="7"/>
  <c r="K27" i="4"/>
  <c r="G13" i="7"/>
  <c r="G20" i="7"/>
  <c r="G14" i="7"/>
  <c r="H4" i="7"/>
  <c r="H40" i="7" s="1"/>
  <c r="H19" i="7" l="1"/>
  <c r="H17" i="7"/>
  <c r="H16" i="7"/>
  <c r="H15" i="7"/>
  <c r="H18" i="7"/>
  <c r="K28" i="4"/>
  <c r="H14" i="7"/>
  <c r="H13" i="7"/>
  <c r="H20" i="7"/>
  <c r="I4" i="7"/>
  <c r="I40" i="7" s="1"/>
  <c r="I19" i="7" l="1"/>
  <c r="I17" i="7"/>
  <c r="I18" i="7"/>
  <c r="I15" i="7"/>
  <c r="I16" i="7"/>
  <c r="K29" i="4"/>
  <c r="I13" i="7"/>
  <c r="I20" i="7"/>
  <c r="I14" i="7"/>
  <c r="J4" i="7"/>
  <c r="J40" i="7" s="1"/>
  <c r="J17" i="7" l="1"/>
  <c r="J19" i="7"/>
  <c r="J16" i="7"/>
  <c r="J18" i="7"/>
  <c r="J15" i="7"/>
  <c r="K30" i="4"/>
  <c r="J13" i="7"/>
  <c r="J20" i="7"/>
  <c r="J14" i="7"/>
  <c r="K4" i="7"/>
  <c r="K40" i="7" s="1"/>
  <c r="K17" i="7" l="1"/>
  <c r="K19" i="7"/>
  <c r="K18" i="7"/>
  <c r="K15" i="7"/>
  <c r="K16" i="7"/>
  <c r="K32" i="4"/>
  <c r="K31" i="4"/>
  <c r="K13" i="7"/>
  <c r="K12" i="7"/>
  <c r="K20" i="7"/>
  <c r="K14" i="7"/>
  <c r="L4" i="7"/>
  <c r="L40" i="7" s="1"/>
  <c r="L15" i="7" l="1"/>
  <c r="L19" i="7"/>
  <c r="L17" i="7"/>
  <c r="L18" i="7"/>
  <c r="L16" i="7"/>
  <c r="D12" i="7"/>
  <c r="E12" i="7"/>
  <c r="F12" i="7"/>
  <c r="G12" i="7"/>
  <c r="H12" i="7"/>
  <c r="I12" i="7"/>
  <c r="J12" i="7"/>
  <c r="L12" i="7"/>
  <c r="L20" i="7"/>
  <c r="L14" i="7"/>
  <c r="L13" i="7"/>
  <c r="M4" i="7"/>
  <c r="M40" i="7" s="1"/>
  <c r="M15" i="7" l="1"/>
  <c r="M19" i="7"/>
  <c r="M17" i="7"/>
  <c r="M18" i="7"/>
  <c r="M16" i="7"/>
  <c r="M14" i="7"/>
  <c r="M13" i="7"/>
  <c r="M20" i="7"/>
  <c r="M12" i="7"/>
  <c r="N4" i="7"/>
  <c r="N40" i="7" s="1"/>
  <c r="N15" i="7" l="1"/>
  <c r="N16" i="7"/>
  <c r="N19" i="7"/>
  <c r="N17" i="7"/>
  <c r="N18" i="7"/>
  <c r="N20" i="7"/>
  <c r="N13" i="7"/>
  <c r="N12" i="7"/>
  <c r="N14" i="7"/>
  <c r="O4" i="7"/>
  <c r="O40" i="7" s="1"/>
  <c r="O19" i="7" l="1"/>
  <c r="P19" i="7" s="1"/>
  <c r="AA19" i="7" s="1"/>
  <c r="O16" i="7"/>
  <c r="P16" i="7" s="1"/>
  <c r="AA16" i="7" s="1"/>
  <c r="O18" i="7"/>
  <c r="P18" i="7" s="1"/>
  <c r="AA18" i="7" s="1"/>
  <c r="O17" i="7"/>
  <c r="P17" i="7" s="1"/>
  <c r="AA17" i="7" s="1"/>
  <c r="O15" i="7"/>
  <c r="P15" i="7" s="1"/>
  <c r="AA15" i="7" s="1"/>
  <c r="O13" i="7"/>
  <c r="P13" i="7" s="1"/>
  <c r="AA13" i="7" s="1"/>
  <c r="O12" i="7"/>
  <c r="P12" i="7" s="1"/>
  <c r="AA12" i="7" s="1"/>
  <c r="O20" i="7"/>
  <c r="P20" i="7" s="1"/>
  <c r="AA20" i="7" s="1"/>
  <c r="O14" i="7"/>
  <c r="P14" i="7" s="1"/>
  <c r="AA14" i="7" s="1"/>
  <c r="K15" i="4" l="1"/>
  <c r="K16" i="4"/>
  <c r="K17" i="4"/>
  <c r="K18" i="4"/>
  <c r="K19" i="4"/>
  <c r="K20" i="4"/>
  <c r="K21" i="4"/>
  <c r="K6" i="7" l="1"/>
  <c r="K41" i="7" s="1"/>
  <c r="L6" i="7"/>
  <c r="L41" i="7" s="1"/>
  <c r="D6" i="7"/>
  <c r="D41" i="7" s="1"/>
  <c r="E6" i="7"/>
  <c r="E41" i="7" s="1"/>
  <c r="F6" i="7"/>
  <c r="F41" i="7" s="1"/>
  <c r="I6" i="7"/>
  <c r="I41" i="7" s="1"/>
  <c r="J6" i="7"/>
  <c r="J41" i="7" s="1"/>
  <c r="G6" i="7"/>
  <c r="G41" i="7" s="1"/>
  <c r="H6" i="7"/>
  <c r="H41" i="7" s="1"/>
  <c r="M6" i="7"/>
  <c r="M41" i="7" s="1"/>
  <c r="N6" i="7"/>
  <c r="N41" i="7" s="1"/>
  <c r="O6" i="7"/>
  <c r="O41" i="7" s="1"/>
  <c r="D9" i="7"/>
  <c r="D10" i="7"/>
  <c r="E10" i="7"/>
  <c r="F10" i="7"/>
  <c r="G10" i="7"/>
  <c r="H10" i="7"/>
  <c r="I10" i="7"/>
  <c r="J10" i="7"/>
  <c r="K10" i="7"/>
  <c r="L10" i="7"/>
  <c r="M10" i="7"/>
  <c r="N10" i="7"/>
  <c r="O10" i="7"/>
  <c r="D11" i="7"/>
  <c r="E11" i="7"/>
  <c r="F11" i="7"/>
  <c r="G11" i="7"/>
  <c r="H11" i="7"/>
  <c r="I11" i="7"/>
  <c r="J11" i="7"/>
  <c r="K11" i="7"/>
  <c r="L11" i="7"/>
  <c r="M11" i="7"/>
  <c r="N11" i="7"/>
  <c r="O11" i="7"/>
  <c r="E9" i="7"/>
  <c r="F9" i="7"/>
  <c r="G9" i="7"/>
  <c r="H9" i="7"/>
  <c r="I9" i="7"/>
  <c r="J9" i="7"/>
  <c r="K9" i="7"/>
  <c r="L9" i="7"/>
  <c r="M9" i="7"/>
  <c r="N9" i="7"/>
  <c r="O9" i="7"/>
  <c r="P10" i="7" l="1"/>
  <c r="AA10" i="7" s="1"/>
  <c r="P11" i="7"/>
  <c r="AA11" i="7" s="1"/>
  <c r="P9" i="7"/>
  <c r="AA9" i="7" s="1"/>
  <c r="L8" i="7"/>
  <c r="K8" i="7"/>
  <c r="G8" i="7"/>
  <c r="D8" i="7"/>
  <c r="E8" i="7"/>
  <c r="O8" i="7"/>
  <c r="N8" i="7"/>
  <c r="N22" i="7" s="1"/>
  <c r="H8" i="7"/>
  <c r="F8" i="7"/>
  <c r="J8" i="7"/>
  <c r="I8" i="7"/>
  <c r="O22" i="7"/>
  <c r="M8" i="7"/>
  <c r="H22" i="7" l="1"/>
  <c r="I22" i="7"/>
  <c r="L22" i="7"/>
  <c r="K22" i="7"/>
  <c r="J22" i="7"/>
  <c r="F22" i="7"/>
  <c r="G22" i="7"/>
  <c r="P8" i="7"/>
  <c r="E22" i="7"/>
  <c r="D22" i="7"/>
  <c r="P6" i="7"/>
  <c r="M22" i="7"/>
  <c r="Q6" i="7" l="1"/>
  <c r="Q12" i="7"/>
  <c r="Q13" i="7"/>
  <c r="Q15" i="7"/>
  <c r="Q17" i="7"/>
  <c r="Q18" i="7"/>
  <c r="Q14" i="7"/>
  <c r="Q20" i="7"/>
  <c r="Q16" i="7"/>
  <c r="Q19" i="7"/>
  <c r="Q8" i="7"/>
  <c r="Q10" i="7"/>
  <c r="Q11" i="7"/>
  <c r="Q9" i="7"/>
  <c r="P22" i="7"/>
  <c r="Q22" i="7" s="1"/>
</calcChain>
</file>

<file path=xl/sharedStrings.xml><?xml version="1.0" encoding="utf-8"?>
<sst xmlns="http://schemas.openxmlformats.org/spreadsheetml/2006/main" count="127" uniqueCount="66">
  <si>
    <t>🧾</t>
  </si>
  <si>
    <t>👨‍💼</t>
  </si>
  <si>
    <t>📢</t>
  </si>
  <si>
    <t>🧑‍💻</t>
  </si>
  <si>
    <t>✈️</t>
  </si>
  <si>
    <t>💼</t>
  </si>
  <si>
    <t>תאריך</t>
  </si>
  <si>
    <t>קטגוריה</t>
  </si>
  <si>
    <t>סכום</t>
  </si>
  <si>
    <t>תיאור</t>
  </si>
  <si>
    <t>אמצעי תשלום</t>
  </si>
  <si>
    <t>הערות</t>
  </si>
  <si>
    <t>אחר 3</t>
  </si>
  <si>
    <t>אחר 2</t>
  </si>
  <si>
    <t>אחר 1</t>
  </si>
  <si>
    <t>ספקים</t>
  </si>
  <si>
    <t>שכר עובדים</t>
  </si>
  <si>
    <t>שיווק</t>
  </si>
  <si>
    <t>תוכנות</t>
  </si>
  <si>
    <t>נסיעות</t>
  </si>
  <si>
    <t>מיסים</t>
  </si>
  <si>
    <t>@</t>
  </si>
  <si>
    <t>צ'ק</t>
  </si>
  <si>
    <t>כ.אשראי</t>
  </si>
  <si>
    <t>נציג שירות</t>
  </si>
  <si>
    <t>העברה בנקאית</t>
  </si>
  <si>
    <t>נציג מכירות</t>
  </si>
  <si>
    <t>מס' הזמנה 1213</t>
  </si>
  <si>
    <t>פרסום במדיה</t>
  </si>
  <si>
    <t>סוג</t>
  </si>
  <si>
    <t>הוצאה</t>
  </si>
  <si>
    <t>קטגוריות</t>
  </si>
  <si>
    <t>הכנסה</t>
  </si>
  <si>
    <t>מזומן</t>
  </si>
  <si>
    <t>ביט</t>
  </si>
  <si>
    <t>פייבוקס</t>
  </si>
  <si>
    <t>חודש</t>
  </si>
  <si>
    <t>מע"מ + מקדמות</t>
  </si>
  <si>
    <t>סך הכנסות</t>
  </si>
  <si>
    <t>סך הוצאות</t>
  </si>
  <si>
    <t>סה"כ</t>
  </si>
  <si>
    <t>דוח הכנסות והוצאות - סיכום חודשי</t>
  </si>
  <si>
    <t>טבלת</t>
  </si>
  <si>
    <t>שם העסק</t>
  </si>
  <si>
    <t>העסק שלי</t>
  </si>
  <si>
    <t>בחר שנה</t>
  </si>
  <si>
    <t>רווח / הפסד</t>
  </si>
  <si>
    <t>אחר 4</t>
  </si>
  <si>
    <t>אחר 5</t>
  </si>
  <si>
    <t>% מהכנסות</t>
  </si>
  <si>
    <t>שם לקוח</t>
  </si>
  <si>
    <t>רואה חשבון</t>
  </si>
  <si>
    <t>א.ב. פתרונות בע"מ</t>
  </si>
  <si>
    <t>דיגיטל פלוס שיווק בע"מ</t>
  </si>
  <si>
    <t>גלובל טק שירותים עסקיים</t>
  </si>
  <si>
    <t>דוח הכנסות והוצאות לעסק - v2.0</t>
  </si>
  <si>
    <t>מומלץ גרסאות מ 2021 ומעלה / 365 של מייקרוסופט</t>
  </si>
  <si>
    <t>צריכים אקסל שמותאם לעסק שלכם?</t>
  </si>
  <si>
    <t>אני מפתח פתרונות אקסל שמייעלים תהליכים וחוסכים זמן לעסקים.</t>
  </si>
  <si>
    <t>✔</t>
  </si>
  <si>
    <t>אקסל חכם לניהול העסק</t>
  </si>
  <si>
    <t>אוטומציה וייעול תהליכים</t>
  </si>
  <si>
    <t>ניהול מלאי, כספים ופרויקטים</t>
  </si>
  <si>
    <t>דשבורד מקצועי</t>
  </si>
  <si>
    <t>רוצים לחסוך שעות עבודה בכל חודש?</t>
  </si>
  <si>
    <t xml:space="preserve">ExcelWiz אשף אקסל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</si>
</sst>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₪&quot;\ #,##0;[Red]&quot;₪&quot;\ \-#,##0"/>
    <numFmt numFmtId="44" formatCode="_ &quot;₪&quot;\ * #,##0.00_ ;_ &quot;₪&quot;\ * \-#,##0.00_ ;_ &quot;₪&quot;\ * &quot;-&quot;??_ ;_ @_ "/>
    <numFmt numFmtId="164" formatCode="&quot;₪&quot;\ #,##0.0"/>
    <numFmt numFmtId="165" formatCode="&quot;₪&quot;\ #,##0"/>
    <numFmt numFmtId="166" formatCode="mmmm\-yy"/>
    <numFmt numFmtId="167" formatCode="#,##0;\(#,##0\);\-"/>
  </numFmts>
  <fonts count="43" x14ac:knownFonts="1">
    <font>
      <sz val="11"/>
      <color theme="1"/>
      <name val="Aptos Narrow"/>
      <family val="2"/>
      <charset val="177"/>
      <scheme val="minor"/>
    </font>
    <font>
      <sz val="12"/>
      <color theme="1"/>
      <name val="Segoe UI Emoji"/>
      <family val="2"/>
    </font>
    <font>
      <u/>
      <sz val="11"/>
      <color theme="10"/>
      <name val="Aptos Narrow"/>
      <family val="2"/>
      <charset val="177"/>
      <scheme val="minor"/>
    </font>
    <font>
      <sz val="14"/>
      <color theme="0"/>
      <name val="Aptos Black"/>
      <family val="2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charset val="177"/>
      <scheme val="minor"/>
    </font>
    <font>
      <sz val="11"/>
      <color theme="2" tint="-0.749992370372631"/>
      <name val="Aptos Narrow"/>
      <family val="2"/>
      <scheme val="minor"/>
    </font>
    <font>
      <sz val="11"/>
      <color theme="2" tint="-0.749992370372631"/>
      <name val="Aptos Narrow"/>
      <family val="2"/>
      <charset val="177"/>
      <scheme val="minor"/>
    </font>
    <font>
      <b/>
      <sz val="18"/>
      <color theme="0"/>
      <name val="Aptos Black"/>
      <family val="2"/>
    </font>
    <font>
      <sz val="11"/>
      <color theme="1"/>
      <name val="Aptos Narrow"/>
      <family val="2"/>
      <charset val="177"/>
      <scheme val="minor"/>
    </font>
    <font>
      <sz val="11"/>
      <color theme="1"/>
      <name val="Aptos Display"/>
      <family val="2"/>
      <scheme val="major"/>
    </font>
    <font>
      <b/>
      <sz val="12"/>
      <color theme="0" tint="-4.9989318521683403E-2"/>
      <name val="Aptos Display"/>
      <family val="2"/>
      <scheme val="major"/>
    </font>
    <font>
      <b/>
      <sz val="11"/>
      <color theme="0" tint="-4.9989318521683403E-2"/>
      <name val="Aptos Display"/>
      <family val="2"/>
      <scheme val="major"/>
    </font>
    <font>
      <b/>
      <sz val="11.5"/>
      <color theme="0" tint="-4.9989318521683403E-2"/>
      <name val="Aptos Display"/>
      <family val="2"/>
      <scheme val="major"/>
    </font>
    <font>
      <b/>
      <sz val="18"/>
      <color theme="0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3.5"/>
      <color theme="8"/>
      <name val="Aptos Narrow"/>
      <family val="2"/>
      <scheme val="minor"/>
    </font>
    <font>
      <sz val="11"/>
      <color theme="7"/>
      <name val="Aptos Narrow"/>
      <family val="2"/>
      <charset val="177"/>
      <scheme val="minor"/>
    </font>
    <font>
      <b/>
      <sz val="11"/>
      <color theme="7"/>
      <name val="Aptos Narrow"/>
      <family val="2"/>
      <scheme val="minor"/>
    </font>
    <font>
      <sz val="11"/>
      <color theme="7"/>
      <name val="Aptos Narrow"/>
      <family val="2"/>
      <scheme val="minor"/>
    </font>
    <font>
      <b/>
      <sz val="11"/>
      <color theme="8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8"/>
      <name val="Aptos Narrow"/>
      <family val="2"/>
      <charset val="177"/>
      <scheme val="minor"/>
    </font>
    <font>
      <b/>
      <u/>
      <sz val="12"/>
      <color theme="8"/>
      <name val="Aptos Narrow"/>
      <family val="2"/>
      <scheme val="minor"/>
    </font>
    <font>
      <b/>
      <sz val="11"/>
      <color theme="8"/>
      <name val="Aptos Display"/>
      <family val="2"/>
      <scheme val="major"/>
    </font>
    <font>
      <b/>
      <sz val="11"/>
      <color theme="7"/>
      <name val="Aptos Display"/>
      <family val="2"/>
      <scheme val="major"/>
    </font>
    <font>
      <b/>
      <sz val="11"/>
      <color theme="3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color theme="2" tint="-0.499984740745262"/>
      <name val="Aptos Display"/>
      <family val="2"/>
      <scheme val="major"/>
    </font>
    <font>
      <b/>
      <sz val="10"/>
      <color theme="2" tint="-0.499984740745262"/>
      <name val="Aptos Display"/>
      <family val="2"/>
      <scheme val="major"/>
    </font>
    <font>
      <b/>
      <sz val="11"/>
      <color theme="2" tint="-0.749992370372631"/>
      <name val="Aptos Display"/>
      <family val="2"/>
      <scheme val="major"/>
    </font>
    <font>
      <b/>
      <sz val="12"/>
      <color rgb="FFFFFFFF"/>
      <name val="Assistant"/>
      <charset val="177"/>
    </font>
    <font>
      <b/>
      <sz val="12"/>
      <color rgb="FF2E2E38"/>
      <name val="Assistant"/>
      <charset val="177"/>
    </font>
    <font>
      <b/>
      <i/>
      <sz val="11"/>
      <color theme="8"/>
      <name val="Aptos Narrow"/>
      <family val="2"/>
      <scheme val="minor"/>
    </font>
    <font>
      <b/>
      <u/>
      <sz val="12"/>
      <color theme="9"/>
      <name val="Aptos Narrow"/>
      <family val="2"/>
      <scheme val="minor"/>
    </font>
    <font>
      <b/>
      <sz val="11"/>
      <color theme="1"/>
      <name val="Aptos Narrow"/>
      <family val="2"/>
      <charset val="177"/>
      <scheme val="minor"/>
    </font>
    <font>
      <sz val="11"/>
      <color rgb="FFE1339B"/>
      <name val="Aptos Narrow"/>
      <family val="2"/>
      <charset val="177"/>
      <scheme val="minor"/>
    </font>
    <font>
      <sz val="11"/>
      <color theme="1"/>
      <name val="Aptos SemiBold"/>
      <family val="2"/>
    </font>
    <font>
      <b/>
      <sz val="16"/>
      <color rgb="FFE1339B"/>
      <name val="Aptos Narrow"/>
      <family val="2"/>
      <scheme val="minor"/>
    </font>
    <font>
      <b/>
      <sz val="11"/>
      <color theme="7"/>
      <name val="Aptos Narrow"/>
      <family val="2"/>
      <charset val="177"/>
      <scheme val="minor"/>
    </font>
  </fonts>
  <fills count="12">
    <fill>
      <patternFill patternType="none"/>
    </fill>
    <fill>
      <patternFill patternType="gray125"/>
    </fill>
    <fill>
      <gradientFill>
        <stop position="0">
          <color theme="7"/>
        </stop>
        <stop position="1">
          <color rgb="FFCC0099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CC00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126AAB"/>
        <bgColor rgb="FF126AAB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hair">
        <color indexed="64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 style="thin">
        <color theme="8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right" vertical="center" indent="1" readingOrder="2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 indent="1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17" fontId="0" fillId="0" borderId="0" xfId="0" applyNumberFormat="1"/>
    <xf numFmtId="14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14" fontId="4" fillId="0" borderId="0" xfId="0" applyNumberFormat="1" applyFont="1" applyAlignment="1">
      <alignment vertical="center" readingOrder="2"/>
    </xf>
    <xf numFmtId="0" fontId="4" fillId="0" borderId="0" xfId="0" applyFont="1" applyAlignment="1">
      <alignment horizontal="right"/>
    </xf>
    <xf numFmtId="17" fontId="4" fillId="0" borderId="0" xfId="0" applyNumberFormat="1" applyFont="1"/>
    <xf numFmtId="17" fontId="4" fillId="3" borderId="0" xfId="0" applyNumberFormat="1" applyFont="1" applyFill="1"/>
    <xf numFmtId="0" fontId="10" fillId="0" borderId="2" xfId="0" applyFont="1" applyBorder="1"/>
    <xf numFmtId="0" fontId="10" fillId="0" borderId="0" xfId="0" applyFont="1"/>
    <xf numFmtId="0" fontId="11" fillId="8" borderId="0" xfId="0" applyFont="1" applyFill="1" applyAlignment="1">
      <alignment horizontal="right" vertical="center" readingOrder="2"/>
    </xf>
    <xf numFmtId="165" fontId="12" fillId="8" borderId="9" xfId="3" applyNumberFormat="1" applyFont="1" applyFill="1" applyBorder="1" applyAlignment="1" applyProtection="1">
      <alignment horizontal="center" vertical="center"/>
    </xf>
    <xf numFmtId="165" fontId="10" fillId="0" borderId="0" xfId="0" applyNumberFormat="1" applyFont="1"/>
    <xf numFmtId="0" fontId="11" fillId="7" borderId="0" xfId="0" applyFont="1" applyFill="1" applyAlignment="1">
      <alignment horizontal="right" vertical="center" readingOrder="2"/>
    </xf>
    <xf numFmtId="165" fontId="12" fillId="7" borderId="9" xfId="3" applyNumberFormat="1" applyFont="1" applyFill="1" applyBorder="1" applyAlignment="1" applyProtection="1">
      <alignment horizontal="center" vertical="center"/>
    </xf>
    <xf numFmtId="0" fontId="10" fillId="0" borderId="3" xfId="0" applyFont="1" applyBorder="1"/>
    <xf numFmtId="165" fontId="10" fillId="0" borderId="4" xfId="0" applyNumberFormat="1" applyFont="1" applyBorder="1"/>
    <xf numFmtId="0" fontId="15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right" vertical="center" readingOrder="2"/>
    </xf>
    <xf numFmtId="0" fontId="16" fillId="6" borderId="8" xfId="0" applyFont="1" applyFill="1" applyBorder="1" applyAlignment="1">
      <alignment horizontal="right" vertical="center" readingOrder="2"/>
    </xf>
    <xf numFmtId="0" fontId="17" fillId="0" borderId="0" xfId="0" applyFont="1" applyAlignment="1">
      <alignment horizontal="center" vertical="center" readingOrder="2"/>
    </xf>
    <xf numFmtId="0" fontId="17" fillId="5" borderId="0" xfId="0" applyFont="1" applyFill="1" applyAlignment="1" applyProtection="1">
      <alignment vertical="center" readingOrder="2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right" vertical="center"/>
    </xf>
    <xf numFmtId="0" fontId="20" fillId="0" borderId="0" xfId="0" applyFont="1"/>
    <xf numFmtId="0" fontId="2" fillId="0" borderId="0" xfId="1" applyAlignment="1">
      <alignment horizontal="center"/>
    </xf>
    <xf numFmtId="0" fontId="21" fillId="0" borderId="0" xfId="0" applyFon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165" fontId="26" fillId="0" borderId="0" xfId="0" applyNumberFormat="1" applyFont="1" applyAlignment="1">
      <alignment horizontal="right"/>
    </xf>
    <xf numFmtId="6" fontId="13" fillId="8" borderId="0" xfId="0" applyNumberFormat="1" applyFont="1" applyFill="1" applyAlignment="1">
      <alignment horizontal="center" vertical="center"/>
    </xf>
    <xf numFmtId="165" fontId="12" fillId="7" borderId="0" xfId="3" applyNumberFormat="1" applyFont="1" applyFill="1" applyBorder="1" applyAlignment="1" applyProtection="1">
      <alignment horizontal="center" vertical="center"/>
    </xf>
    <xf numFmtId="0" fontId="10" fillId="0" borderId="12" xfId="0" applyFont="1" applyBorder="1"/>
    <xf numFmtId="0" fontId="27" fillId="0" borderId="12" xfId="0" applyFont="1" applyBorder="1"/>
    <xf numFmtId="9" fontId="27" fillId="0" borderId="12" xfId="2" applyFont="1" applyBorder="1" applyAlignment="1">
      <alignment horizontal="center"/>
    </xf>
    <xf numFmtId="9" fontId="28" fillId="0" borderId="10" xfId="2" applyFont="1" applyBorder="1" applyAlignment="1">
      <alignment horizontal="center"/>
    </xf>
    <xf numFmtId="9" fontId="27" fillId="0" borderId="10" xfId="2" applyFont="1" applyBorder="1" applyAlignment="1">
      <alignment horizontal="center"/>
    </xf>
    <xf numFmtId="9" fontId="29" fillId="0" borderId="10" xfId="2" applyFont="1" applyBorder="1" applyAlignment="1">
      <alignment horizontal="center"/>
    </xf>
    <xf numFmtId="9" fontId="27" fillId="0" borderId="11" xfId="2" applyFont="1" applyBorder="1" applyAlignment="1">
      <alignment horizontal="center"/>
    </xf>
    <xf numFmtId="9" fontId="27" fillId="0" borderId="13" xfId="2" applyFont="1" applyBorder="1" applyAlignment="1">
      <alignment horizontal="center"/>
    </xf>
    <xf numFmtId="0" fontId="30" fillId="9" borderId="5" xfId="0" applyFont="1" applyFill="1" applyBorder="1" applyProtection="1">
      <protection locked="0"/>
    </xf>
    <xf numFmtId="17" fontId="31" fillId="0" borderId="7" xfId="0" applyNumberFormat="1" applyFont="1" applyBorder="1"/>
    <xf numFmtId="17" fontId="32" fillId="0" borderId="7" xfId="0" applyNumberFormat="1" applyFont="1" applyBorder="1" applyAlignment="1">
      <alignment horizontal="right" readingOrder="2"/>
    </xf>
    <xf numFmtId="0" fontId="11" fillId="4" borderId="0" xfId="0" applyFont="1" applyFill="1" applyAlignment="1">
      <alignment horizontal="right" vertical="center" readingOrder="2"/>
    </xf>
    <xf numFmtId="165" fontId="12" fillId="4" borderId="9" xfId="3" applyNumberFormat="1" applyFont="1" applyFill="1" applyBorder="1" applyAlignment="1" applyProtection="1">
      <alignment horizontal="center" vertical="center"/>
    </xf>
    <xf numFmtId="165" fontId="12" fillId="4" borderId="0" xfId="3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4" borderId="0" xfId="0" applyNumberFormat="1" applyFont="1" applyFill="1" applyAlignment="1">
      <alignment vertical="center"/>
    </xf>
    <xf numFmtId="0" fontId="33" fillId="0" borderId="0" xfId="0" applyFont="1" applyAlignment="1">
      <alignment horizontal="right"/>
    </xf>
    <xf numFmtId="166" fontId="31" fillId="0" borderId="6" xfId="0" applyNumberFormat="1" applyFont="1" applyBorder="1"/>
    <xf numFmtId="166" fontId="31" fillId="0" borderId="7" xfId="0" applyNumberFormat="1" applyFont="1" applyBorder="1"/>
    <xf numFmtId="166" fontId="34" fillId="10" borderId="14" xfId="0" applyNumberFormat="1" applyFont="1" applyFill="1" applyBorder="1" applyAlignment="1">
      <alignment horizontal="center" vertical="center"/>
    </xf>
    <xf numFmtId="0" fontId="10" fillId="0" borderId="14" xfId="0" applyFont="1" applyBorder="1"/>
    <xf numFmtId="167" fontId="35" fillId="11" borderId="14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18" fillId="5" borderId="15" xfId="0" applyFont="1" applyFill="1" applyBorder="1" applyProtection="1">
      <protection locked="0"/>
    </xf>
    <xf numFmtId="0" fontId="39" fillId="0" borderId="0" xfId="0" applyFont="1" applyAlignment="1">
      <alignment horizontal="right"/>
    </xf>
    <xf numFmtId="0" fontId="40" fillId="0" borderId="0" xfId="0" applyFont="1" applyAlignment="1">
      <alignment readingOrder="2"/>
    </xf>
    <xf numFmtId="0" fontId="40" fillId="0" borderId="0" xfId="0" applyFont="1" applyAlignment="1">
      <alignment horizontal="right" readingOrder="2"/>
    </xf>
    <xf numFmtId="0" fontId="38" fillId="0" borderId="0" xfId="0" applyFont="1"/>
    <xf numFmtId="0" fontId="41" fillId="0" borderId="0" xfId="0" applyFont="1"/>
    <xf numFmtId="0" fontId="42" fillId="0" borderId="0" xfId="0" applyFont="1"/>
    <xf numFmtId="0" fontId="1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</cellXfs>
  <cellStyles count="4">
    <cellStyle name="Currency 2" xfId="3" xr:uid="{0A7136B8-96D4-4B56-B907-35DA6004C35C}"/>
    <cellStyle name="Normal" xfId="0" builtinId="0"/>
    <cellStyle name="Percent" xfId="2" builtinId="5"/>
    <cellStyle name="היפר-קישור" xfId="1" builtinId="8"/>
  </cellStyles>
  <dxfs count="3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fill>
        <patternFill patternType="solid">
          <fgColor indexed="64"/>
          <bgColor theme="8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2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general" vertical="center" textRotation="0" wrapText="0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22" formatCode="mmm\-yy"/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64" formatCode="&quot;₪&quot;\ 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1339B"/>
      <color rgb="FFCC0099"/>
      <color rgb="FFF25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3" Type="http://schemas.openxmlformats.org/officeDocument/2006/relationships/worksheet" Target="worksheets/sheet3.xml"/><Relationship Id="rId7" Type="http://schemas.microsoft.com/office/2007/relationships/slicerCache" Target="slicerCaches/slicerCache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he-IL" sz="1400" b="0" i="0" u="none" strike="noStrike" kern="1200" spc="0" baseline="0">
                <a:solidFill>
                  <a:srgbClr val="CC0099"/>
                </a:solidFill>
                <a:latin typeface="+mn-lt"/>
                <a:ea typeface="+mn-ea"/>
                <a:cs typeface="+mn-cs"/>
              </a:defRPr>
            </a:pPr>
            <a:r>
              <a:rPr lang="he-IL" sz="1400" b="0" i="0" u="none" strike="noStrike" kern="1200" spc="0" baseline="0">
                <a:solidFill>
                  <a:srgbClr val="CC0099"/>
                </a:solidFill>
                <a:latin typeface="+mn-lt"/>
                <a:ea typeface="+mn-ea"/>
                <a:cs typeface="+mn-cs"/>
              </a:rPr>
              <a:t>הוצאות שנתיות </a:t>
            </a:r>
          </a:p>
          <a:p>
            <a:pPr algn="ctr" rtl="1">
              <a:defRPr lang="he-IL">
                <a:solidFill>
                  <a:srgbClr val="CC0099"/>
                </a:solidFill>
              </a:defRPr>
            </a:pPr>
            <a:r>
              <a:rPr lang="he-IL" sz="1400" b="0" i="0" u="none" strike="noStrike" kern="1200" spc="0" baseline="0">
                <a:solidFill>
                  <a:srgbClr val="CC0099"/>
                </a:solidFill>
                <a:latin typeface="+mn-lt"/>
                <a:ea typeface="+mn-ea"/>
                <a:cs typeface="+mn-cs"/>
              </a:rPr>
              <a:t>ואחוז מסך ההוצאות </a:t>
            </a:r>
          </a:p>
        </c:rich>
      </c:tx>
      <c:layout>
        <c:manualLayout>
          <c:xMode val="edge"/>
          <c:yMode val="edge"/>
          <c:x val="0.32995605792753507"/>
          <c:y val="0.39824032865457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he-IL" sz="1400" b="0" i="0" u="none" strike="noStrike" kern="1200" spc="0" baseline="0">
              <a:solidFill>
                <a:srgbClr val="CC0099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>
        <c:manualLayout>
          <c:layoutTarget val="inner"/>
          <c:xMode val="edge"/>
          <c:yMode val="edge"/>
          <c:x val="0.20223786323953016"/>
          <c:y val="4.093308988550344E-2"/>
          <c:w val="0.63588444031212776"/>
          <c:h val="0.9204195671193274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3A-4650-9F98-45EBF3804A7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97-4053-B84F-2F55568FF7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97-4053-B84F-2F55568FF7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97-4053-B84F-2F55568FF79B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97-4053-B84F-2F55568FF79B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97-4053-B84F-2F55568FF79B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797-4053-B84F-2F55568FF79B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797-4053-B84F-2F55568FF79B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797-4053-B84F-2F55568FF79B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797-4053-B84F-2F55568FF79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797-4053-B84F-2F55568FF79B}"/>
              </c:ext>
            </c:extLst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797-4053-B84F-2F55568FF7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'סיכום חודשי'!$C$9:$C$20</c:f>
              <c:strCache>
                <c:ptCount val="12"/>
                <c:pt idx="0">
                  <c:v>ספקים</c:v>
                </c:pt>
                <c:pt idx="1">
                  <c:v>שכר עובדים</c:v>
                </c:pt>
                <c:pt idx="2">
                  <c:v>שיווק</c:v>
                </c:pt>
                <c:pt idx="3">
                  <c:v>תוכנות</c:v>
                </c:pt>
                <c:pt idx="4">
                  <c:v>נסיעות</c:v>
                </c:pt>
                <c:pt idx="5">
                  <c:v>מיסים</c:v>
                </c:pt>
                <c:pt idx="6">
                  <c:v>רואה חשבון</c:v>
                </c:pt>
                <c:pt idx="7">
                  <c:v>אחר 1</c:v>
                </c:pt>
                <c:pt idx="8">
                  <c:v>אחר 2</c:v>
                </c:pt>
                <c:pt idx="9">
                  <c:v>אחר 3</c:v>
                </c:pt>
                <c:pt idx="10">
                  <c:v>אחר 4</c:v>
                </c:pt>
                <c:pt idx="11">
                  <c:v>אחר 5</c:v>
                </c:pt>
              </c:strCache>
            </c:strRef>
          </c:cat>
          <c:val>
            <c:numRef>
              <c:f>'סיכום חודשי'!$AA$9:$AA$20</c:f>
              <c:numCache>
                <c:formatCode>General</c:formatCode>
                <c:ptCount val="12"/>
                <c:pt idx="0">
                  <c:v>38000</c:v>
                </c:pt>
                <c:pt idx="1">
                  <c:v>18000</c:v>
                </c:pt>
                <c:pt idx="2">
                  <c:v>5000</c:v>
                </c:pt>
                <c:pt idx="3">
                  <c:v>500</c:v>
                </c:pt>
                <c:pt idx="4">
                  <c:v>#N/A</c:v>
                </c:pt>
                <c:pt idx="5">
                  <c:v>12000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A-4650-9F98-45EBF3804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  <c:holeSize val="7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הכנסות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000898318672509"/>
          <c:y val="0.18116907025895657"/>
          <c:w val="0.80265542121042399"/>
          <c:h val="0.58651446701582655"/>
        </c:manualLayout>
      </c:layout>
      <c:barChart>
        <c:barDir val="col"/>
        <c:grouping val="stacked"/>
        <c:varyColors val="0"/>
        <c:ser>
          <c:idx val="0"/>
          <c:order val="0"/>
          <c:tx>
            <c:v>הכנסות</c:v>
          </c:tx>
          <c:spPr>
            <a:gradFill flip="none" rotWithShape="1">
              <a:gsLst>
                <a:gs pos="17000">
                  <a:srgbClr val="0070C0"/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effectLst>
                      <a:outerShdw blurRad="50800" dir="2700000" algn="tl" rotWithShape="0">
                        <a:prstClr val="black"/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'סיכום חודשי'!$D$40:$O$40</c:f>
              <c:numCache>
                <c:formatCode>mmmm\-yy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'סיכום חודשי'!$D$41:$O$41</c:f>
              <c:numCache>
                <c:formatCode>#,##0;\(#,##0\);\-</c:formatCode>
                <c:ptCount val="12"/>
                <c:pt idx="0">
                  <c:v>52000</c:v>
                </c:pt>
                <c:pt idx="1">
                  <c:v>29000</c:v>
                </c:pt>
                <c:pt idx="2">
                  <c:v>10000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3-4EAB-9D99-E2A034B0A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83"/>
        <c:axId val="587161023"/>
        <c:axId val="587155615"/>
      </c:barChart>
      <c:catAx>
        <c:axId val="587161023"/>
        <c:scaling>
          <c:orientation val="maxMin"/>
        </c:scaling>
        <c:delete val="0"/>
        <c:axPos val="b"/>
        <c:numFmt formatCode="m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b" anchorCtr="0"/>
          <a:lstStyle/>
          <a:p>
            <a:pPr>
              <a:defRPr sz="8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87155615"/>
        <c:crosses val="autoZero"/>
        <c:auto val="0"/>
        <c:lblAlgn val="ctr"/>
        <c:lblOffset val="600"/>
        <c:tickMarkSkip val="1"/>
        <c:noMultiLvlLbl val="0"/>
      </c:catAx>
      <c:valAx>
        <c:axId val="587155615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₪&quot;\ 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87161023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>
      <a:softEdge rad="393700"/>
    </a:effectLst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492;&#1490;&#1491;&#1512;&#1493;&#1514;!A1"/><Relationship Id="rId2" Type="http://schemas.openxmlformats.org/officeDocument/2006/relationships/hyperlink" Target="#'&#1491;&#1493;&#1495; &#1492;&#1499;&#1504;&#1505;&#1493;&#1514; &#1493;&#1492;&#1493;&#1510;&#1488;&#1493;&#1514; &#1513;&#1504;&#1514;&#1497;'!D3"/><Relationship Id="rId1" Type="http://schemas.openxmlformats.org/officeDocument/2006/relationships/hyperlink" Target="#'&#1505;&#1497;&#1499;&#1493;&#1501; &#1495;&#1493;&#1491;&#1513;&#1497;'!C6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1492;&#1490;&#1491;&#1512;&#1493;&#1514;!A1"/><Relationship Id="rId7" Type="http://schemas.openxmlformats.org/officeDocument/2006/relationships/chart" Target="../charts/chart2.xml"/><Relationship Id="rId2" Type="http://schemas.openxmlformats.org/officeDocument/2006/relationships/hyperlink" Target="#'&#1491;&#1493;&#1495; &#1492;&#1499;&#1504;&#1505;&#1493;&#1514; &#1493;&#1492;&#1493;&#1510;&#1488;&#1493;&#1514; &#1513;&#1504;&#1514;&#1497;'!D24"/><Relationship Id="rId1" Type="http://schemas.openxmlformats.org/officeDocument/2006/relationships/hyperlink" Target="#'&#1505;&#1497;&#1499;&#1493;&#1501; &#1495;&#1493;&#1491;&#1513;&#1497;'!A2"/><Relationship Id="rId6" Type="http://schemas.openxmlformats.org/officeDocument/2006/relationships/chart" Target="../charts/chart1.xml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9.png"/><Relationship Id="rId3" Type="http://schemas.openxmlformats.org/officeDocument/2006/relationships/hyperlink" Target="#&#1492;&#1490;&#1491;&#1512;&#1493;&#1514;!A1"/><Relationship Id="rId7" Type="http://schemas.openxmlformats.org/officeDocument/2006/relationships/image" Target="../media/image4.png"/><Relationship Id="rId12" Type="http://schemas.openxmlformats.org/officeDocument/2006/relationships/hyperlink" Target="https://g.page/r/CYyZkbv5rzDUEBI" TargetMode="External"/><Relationship Id="rId17" Type="http://schemas.openxmlformats.org/officeDocument/2006/relationships/image" Target="../media/image11.png"/><Relationship Id="rId2" Type="http://schemas.openxmlformats.org/officeDocument/2006/relationships/hyperlink" Target="#'&#1491;&#1493;&#1495; &#1492;&#1499;&#1504;&#1505;&#1493;&#1514; &#1493;&#1492;&#1493;&#1510;&#1488;&#1493;&#1514; &#1513;&#1504;&#1514;&#1497;'!D24"/><Relationship Id="rId16" Type="http://schemas.openxmlformats.org/officeDocument/2006/relationships/hyperlink" Target="https://www.facebook.com/TheExcelWiz" TargetMode="External"/><Relationship Id="rId1" Type="http://schemas.openxmlformats.org/officeDocument/2006/relationships/hyperlink" Target="#'&#1505;&#1497;&#1499;&#1493;&#1501; &#1495;&#1493;&#1491;&#1513;&#1497;'!C6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2.svg"/><Relationship Id="rId15" Type="http://schemas.openxmlformats.org/officeDocument/2006/relationships/image" Target="../media/image10.png"/><Relationship Id="rId10" Type="http://schemas.openxmlformats.org/officeDocument/2006/relationships/image" Target="../media/image7.png"/><Relationship Id="rId4" Type="http://schemas.openxmlformats.org/officeDocument/2006/relationships/image" Target="../media/image1.png"/><Relationship Id="rId9" Type="http://schemas.openxmlformats.org/officeDocument/2006/relationships/image" Target="../media/image6.png"/><Relationship Id="rId14" Type="http://schemas.openxmlformats.org/officeDocument/2006/relationships/hyperlink" Target="https://excelwiz.co.il/#contactm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361953</xdr:colOff>
      <xdr:row>84</xdr:row>
      <xdr:rowOff>66675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3B862297-C3DE-4939-8CED-70DAF603E9B2}"/>
            </a:ext>
          </a:extLst>
        </xdr:cNvPr>
        <xdr:cNvSpPr/>
      </xdr:nvSpPr>
      <xdr:spPr>
        <a:xfrm flipH="1">
          <a:off x="11239947672" y="571500"/>
          <a:ext cx="1552578" cy="16049625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0</xdr:col>
      <xdr:colOff>0</xdr:colOff>
      <xdr:row>7</xdr:row>
      <xdr:rowOff>152399</xdr:rowOff>
    </xdr:from>
    <xdr:to>
      <xdr:col>1</xdr:col>
      <xdr:colOff>400049</xdr:colOff>
      <xdr:row>9</xdr:row>
      <xdr:rowOff>85724</xdr:rowOff>
    </xdr:to>
    <xdr:sp macro="" textlink="">
      <xdr:nvSpPr>
        <xdr:cNvPr id="13" name="Freeform: Shape 2">
          <a:extLst>
            <a:ext uri="{FF2B5EF4-FFF2-40B4-BE49-F238E27FC236}">
              <a16:creationId xmlns:a16="http://schemas.microsoft.com/office/drawing/2014/main" id="{C645114A-EB95-407B-94CE-D3FC014103F8}"/>
            </a:ext>
          </a:extLst>
        </xdr:cNvPr>
        <xdr:cNvSpPr/>
      </xdr:nvSpPr>
      <xdr:spPr>
        <a:xfrm flipH="1">
          <a:off x="11239909576" y="1647824"/>
          <a:ext cx="1590674" cy="371475"/>
        </a:xfrm>
        <a:custGeom>
          <a:avLst/>
          <a:gdLst>
            <a:gd name="connsiteX0" fmla="*/ 0 w 2264319"/>
            <a:gd name="connsiteY0" fmla="*/ 0 h 555812"/>
            <a:gd name="connsiteX1" fmla="*/ 2189612 w 2264319"/>
            <a:gd name="connsiteY1" fmla="*/ 0 h 555812"/>
            <a:gd name="connsiteX2" fmla="*/ 2264319 w 2264319"/>
            <a:gd name="connsiteY2" fmla="*/ 74707 h 555812"/>
            <a:gd name="connsiteX3" fmla="*/ 2264319 w 2264319"/>
            <a:gd name="connsiteY3" fmla="*/ 481105 h 555812"/>
            <a:gd name="connsiteX4" fmla="*/ 2189612 w 2264319"/>
            <a:gd name="connsiteY4" fmla="*/ 555812 h 555812"/>
            <a:gd name="connsiteX5" fmla="*/ 0 w 2264319"/>
            <a:gd name="connsiteY5" fmla="*/ 555812 h 555812"/>
            <a:gd name="connsiteX6" fmla="*/ 0 w 2264319"/>
            <a:gd name="connsiteY6" fmla="*/ 0 h 555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64319" h="555812">
              <a:moveTo>
                <a:pt x="0" y="0"/>
              </a:moveTo>
              <a:lnTo>
                <a:pt x="2189612" y="0"/>
              </a:lnTo>
              <a:cubicBezTo>
                <a:pt x="2230872" y="0"/>
                <a:pt x="2264319" y="33447"/>
                <a:pt x="2264319" y="74707"/>
              </a:cubicBezTo>
              <a:lnTo>
                <a:pt x="2264319" y="481105"/>
              </a:lnTo>
              <a:cubicBezTo>
                <a:pt x="2264319" y="522365"/>
                <a:pt x="2230872" y="555812"/>
                <a:pt x="2189612" y="555812"/>
              </a:cubicBezTo>
              <a:lnTo>
                <a:pt x="0" y="555812"/>
              </a:lnTo>
              <a:lnTo>
                <a:pt x="0" y="0"/>
              </a:lnTo>
              <a:close/>
            </a:path>
          </a:pathLst>
        </a:custGeom>
        <a:gradFill flip="none" rotWithShape="1">
          <a:gsLst>
            <a:gs pos="100000">
              <a:srgbClr val="0070C0"/>
            </a:gs>
            <a:gs pos="0">
              <a:schemeClr val="accent5">
                <a:lumMod val="60000"/>
                <a:lumOff val="40000"/>
              </a:schemeClr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 editAs="absolute">
    <xdr:from>
      <xdr:col>0</xdr:col>
      <xdr:colOff>85725</xdr:colOff>
      <xdr:row>10</xdr:row>
      <xdr:rowOff>38099</xdr:rowOff>
    </xdr:from>
    <xdr:to>
      <xdr:col>0</xdr:col>
      <xdr:colOff>337726</xdr:colOff>
      <xdr:row>11</xdr:row>
      <xdr:rowOff>76199</xdr:rowOff>
    </xdr:to>
    <xdr:sp macro="" textlink="">
      <xdr:nvSpPr>
        <xdr:cNvPr id="14" name="Freeform: Shape 4">
          <a:extLst>
            <a:ext uri="{FF2B5EF4-FFF2-40B4-BE49-F238E27FC236}">
              <a16:creationId xmlns:a16="http://schemas.microsoft.com/office/drawing/2014/main" id="{EE94A8B5-0A58-4285-AC02-6404D358C429}"/>
            </a:ext>
          </a:extLst>
        </xdr:cNvPr>
        <xdr:cNvSpPr/>
      </xdr:nvSpPr>
      <xdr:spPr>
        <a:xfrm>
          <a:off x="11241162524" y="2190749"/>
          <a:ext cx="252001" cy="257175"/>
        </a:xfrm>
        <a:custGeom>
          <a:avLst/>
          <a:gdLst>
            <a:gd name="connsiteX0" fmla="*/ 478368 w 2434877"/>
            <a:gd name="connsiteY0" fmla="*/ 1660447 h 2669419"/>
            <a:gd name="connsiteX1" fmla="*/ 478368 w 2434877"/>
            <a:gd name="connsiteY1" fmla="*/ 2669419 h 2669419"/>
            <a:gd name="connsiteX2" fmla="*/ 4662 w 2434877"/>
            <a:gd name="connsiteY2" fmla="*/ 2669419 h 2669419"/>
            <a:gd name="connsiteX3" fmla="*/ 14134 w 2434877"/>
            <a:gd name="connsiteY3" fmla="*/ 2124668 h 2669419"/>
            <a:gd name="connsiteX4" fmla="*/ 805273 w 2434877"/>
            <a:gd name="connsiteY4" fmla="*/ 1333554 h 2669419"/>
            <a:gd name="connsiteX5" fmla="*/ 1072919 w 2434877"/>
            <a:gd name="connsiteY5" fmla="*/ 1601215 h 2669419"/>
            <a:gd name="connsiteX6" fmla="*/ 1072919 w 2434877"/>
            <a:gd name="connsiteY6" fmla="*/ 2664691 h 2669419"/>
            <a:gd name="connsiteX7" fmla="*/ 606315 w 2434877"/>
            <a:gd name="connsiteY7" fmla="*/ 2669407 h 2669419"/>
            <a:gd name="connsiteX8" fmla="*/ 606315 w 2434877"/>
            <a:gd name="connsiteY8" fmla="*/ 1532527 h 2669419"/>
            <a:gd name="connsiteX9" fmla="*/ 1681683 w 2434877"/>
            <a:gd name="connsiteY9" fmla="*/ 1139327 h 2669419"/>
            <a:gd name="connsiteX10" fmla="*/ 1681683 w 2434877"/>
            <a:gd name="connsiteY10" fmla="*/ 2669400 h 2669419"/>
            <a:gd name="connsiteX11" fmla="*/ 1217448 w 2434877"/>
            <a:gd name="connsiteY11" fmla="*/ 2659932 h 2669419"/>
            <a:gd name="connsiteX12" fmla="*/ 1217448 w 2434877"/>
            <a:gd name="connsiteY12" fmla="*/ 1603584 h 2669419"/>
            <a:gd name="connsiteX13" fmla="*/ 2288060 w 2434877"/>
            <a:gd name="connsiteY13" fmla="*/ 528130 h 2669419"/>
            <a:gd name="connsiteX14" fmla="*/ 2288060 w 2434877"/>
            <a:gd name="connsiteY14" fmla="*/ 2659908 h 2669419"/>
            <a:gd name="connsiteX15" fmla="*/ 1814372 w 2434877"/>
            <a:gd name="connsiteY15" fmla="*/ 2664660 h 2669419"/>
            <a:gd name="connsiteX16" fmla="*/ 1814372 w 2434877"/>
            <a:gd name="connsiteY16" fmla="*/ 1001818 h 2669419"/>
            <a:gd name="connsiteX17" fmla="*/ 1987216 w 2434877"/>
            <a:gd name="connsiteY17" fmla="*/ 0 h 2669419"/>
            <a:gd name="connsiteX18" fmla="*/ 2434877 w 2434877"/>
            <a:gd name="connsiteY18" fmla="*/ 0 h 2669419"/>
            <a:gd name="connsiteX19" fmla="*/ 2434877 w 2434877"/>
            <a:gd name="connsiteY19" fmla="*/ 461881 h 2669419"/>
            <a:gd name="connsiteX20" fmla="*/ 2323528 w 2434877"/>
            <a:gd name="connsiteY20" fmla="*/ 350532 h 2669419"/>
            <a:gd name="connsiteX21" fmla="*/ 1141637 w 2434877"/>
            <a:gd name="connsiteY21" fmla="*/ 1532450 h 2669419"/>
            <a:gd name="connsiteX22" fmla="*/ 817147 w 2434877"/>
            <a:gd name="connsiteY22" fmla="*/ 1207945 h 2669419"/>
            <a:gd name="connsiteX23" fmla="*/ 0 w 2434877"/>
            <a:gd name="connsiteY23" fmla="*/ 2001422 h 2669419"/>
            <a:gd name="connsiteX24" fmla="*/ 0 w 2434877"/>
            <a:gd name="connsiteY24" fmla="*/ 1532450 h 2669419"/>
            <a:gd name="connsiteX25" fmla="*/ 805303 w 2434877"/>
            <a:gd name="connsiteY25" fmla="*/ 727129 h 2669419"/>
            <a:gd name="connsiteX26" fmla="*/ 1146374 w 2434877"/>
            <a:gd name="connsiteY26" fmla="*/ 1068193 h 2669419"/>
            <a:gd name="connsiteX27" fmla="*/ 2100904 w 2434877"/>
            <a:gd name="connsiteY27" fmla="*/ 113688 h 26694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434877" h="2669419">
              <a:moveTo>
                <a:pt x="478368" y="1660447"/>
              </a:moveTo>
              <a:lnTo>
                <a:pt x="478368" y="2669419"/>
              </a:lnTo>
              <a:lnTo>
                <a:pt x="4662" y="2669419"/>
              </a:lnTo>
              <a:lnTo>
                <a:pt x="14134" y="2124668"/>
              </a:lnTo>
              <a:close/>
              <a:moveTo>
                <a:pt x="805273" y="1333554"/>
              </a:moveTo>
              <a:lnTo>
                <a:pt x="1072919" y="1601215"/>
              </a:lnTo>
              <a:lnTo>
                <a:pt x="1072919" y="2664691"/>
              </a:lnTo>
              <a:lnTo>
                <a:pt x="606315" y="2669407"/>
              </a:lnTo>
              <a:lnTo>
                <a:pt x="606315" y="1532527"/>
              </a:lnTo>
              <a:close/>
              <a:moveTo>
                <a:pt x="1681683" y="1139327"/>
              </a:moveTo>
              <a:lnTo>
                <a:pt x="1681683" y="2669400"/>
              </a:lnTo>
              <a:lnTo>
                <a:pt x="1217448" y="2659932"/>
              </a:lnTo>
              <a:lnTo>
                <a:pt x="1217448" y="1603584"/>
              </a:lnTo>
              <a:close/>
              <a:moveTo>
                <a:pt x="2288060" y="528130"/>
              </a:moveTo>
              <a:lnTo>
                <a:pt x="2288060" y="2659908"/>
              </a:lnTo>
              <a:lnTo>
                <a:pt x="1814372" y="2664660"/>
              </a:lnTo>
              <a:lnTo>
                <a:pt x="1814372" y="1001818"/>
              </a:lnTo>
              <a:close/>
              <a:moveTo>
                <a:pt x="1987216" y="0"/>
              </a:moveTo>
              <a:lnTo>
                <a:pt x="2434877" y="0"/>
              </a:lnTo>
              <a:lnTo>
                <a:pt x="2434877" y="461881"/>
              </a:lnTo>
              <a:lnTo>
                <a:pt x="2323528" y="350532"/>
              </a:lnTo>
              <a:lnTo>
                <a:pt x="1141637" y="1532450"/>
              </a:lnTo>
              <a:lnTo>
                <a:pt x="817147" y="1207945"/>
              </a:lnTo>
              <a:lnTo>
                <a:pt x="0" y="2001422"/>
              </a:lnTo>
              <a:lnTo>
                <a:pt x="0" y="1532450"/>
              </a:lnTo>
              <a:lnTo>
                <a:pt x="805303" y="727129"/>
              </a:lnTo>
              <a:lnTo>
                <a:pt x="1146374" y="1068193"/>
              </a:lnTo>
              <a:lnTo>
                <a:pt x="2100904" y="113688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2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352425</xdr:colOff>
      <xdr:row>9</xdr:row>
      <xdr:rowOff>161925</xdr:rowOff>
    </xdr:from>
    <xdr:to>
      <xdr:col>1</xdr:col>
      <xdr:colOff>295275</xdr:colOff>
      <xdr:row>11</xdr:row>
      <xdr:rowOff>184784</xdr:rowOff>
    </xdr:to>
    <xdr:sp macro="" textlink="">
      <xdr:nvSpPr>
        <xdr:cNvPr id="15" name="Text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C2A20-E753-464B-85E1-4E6F9D740C76}"/>
            </a:ext>
          </a:extLst>
        </xdr:cNvPr>
        <xdr:cNvSpPr txBox="1"/>
      </xdr:nvSpPr>
      <xdr:spPr>
        <a:xfrm>
          <a:off x="11240014350" y="2095500"/>
          <a:ext cx="1133475" cy="461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tx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סיכום חודשי</a:t>
          </a:r>
          <a:endParaRPr lang="en-US" b="0" i="0" u="none" strike="noStrike">
            <a:solidFill>
              <a:schemeClr val="tx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333375</xdr:colOff>
      <xdr:row>7</xdr:row>
      <xdr:rowOff>95250</xdr:rowOff>
    </xdr:from>
    <xdr:to>
      <xdr:col>1</xdr:col>
      <xdr:colOff>333375</xdr:colOff>
      <xdr:row>9</xdr:row>
      <xdr:rowOff>137159</xdr:rowOff>
    </xdr:to>
    <xdr:sp macro="" textlink="">
      <xdr:nvSpPr>
        <xdr:cNvPr id="16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BE29C6-813E-4260-8A58-8F4BC9A21B37}"/>
            </a:ext>
          </a:extLst>
        </xdr:cNvPr>
        <xdr:cNvSpPr txBox="1"/>
      </xdr:nvSpPr>
      <xdr:spPr>
        <a:xfrm>
          <a:off x="11239976250" y="1590675"/>
          <a:ext cx="1190625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הכנסות והוצאות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390525</xdr:colOff>
      <xdr:row>12</xdr:row>
      <xdr:rowOff>76200</xdr:rowOff>
    </xdr:from>
    <xdr:to>
      <xdr:col>1</xdr:col>
      <xdr:colOff>334240</xdr:colOff>
      <xdr:row>14</xdr:row>
      <xdr:rowOff>60959</xdr:rowOff>
    </xdr:to>
    <xdr:sp macro="" textlink="">
      <xdr:nvSpPr>
        <xdr:cNvPr id="17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ABAAD2-1C5C-4B20-B90A-4D068086B151}"/>
            </a:ext>
          </a:extLst>
        </xdr:cNvPr>
        <xdr:cNvSpPr txBox="1"/>
      </xdr:nvSpPr>
      <xdr:spPr>
        <a:xfrm>
          <a:off x="11239975385" y="2647950"/>
          <a:ext cx="1134340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ysClr val="windowText" lastClr="000000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הגדרות</a:t>
          </a:r>
          <a:endParaRPr lang="en-US" b="0" i="0" u="none" strike="noStrike">
            <a:solidFill>
              <a:sysClr val="windowText" lastClr="000000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114300</xdr:colOff>
      <xdr:row>7</xdr:row>
      <xdr:rowOff>180975</xdr:rowOff>
    </xdr:from>
    <xdr:to>
      <xdr:col>0</xdr:col>
      <xdr:colOff>330303</xdr:colOff>
      <xdr:row>9</xdr:row>
      <xdr:rowOff>21495</xdr:rowOff>
    </xdr:to>
    <xdr:sp macro="" textlink="">
      <xdr:nvSpPr>
        <xdr:cNvPr id="18" name="Freeform: Shape 14">
          <a:extLst>
            <a:ext uri="{FF2B5EF4-FFF2-40B4-BE49-F238E27FC236}">
              <a16:creationId xmlns:a16="http://schemas.microsoft.com/office/drawing/2014/main" id="{D59C71AC-BBF0-4B5B-A3F7-31889102DDC6}"/>
            </a:ext>
          </a:extLst>
        </xdr:cNvPr>
        <xdr:cNvSpPr/>
      </xdr:nvSpPr>
      <xdr:spPr>
        <a:xfrm>
          <a:off x="11241169947" y="1676400"/>
          <a:ext cx="216003" cy="278670"/>
        </a:xfrm>
        <a:custGeom>
          <a:avLst/>
          <a:gdLst>
            <a:gd name="connsiteX0" fmla="*/ 1038471 w 1997598"/>
            <a:gd name="connsiteY0" fmla="*/ 1798798 h 2622542"/>
            <a:gd name="connsiteX1" fmla="*/ 1083642 w 1997598"/>
            <a:gd name="connsiteY1" fmla="*/ 1825060 h 2622542"/>
            <a:gd name="connsiteX2" fmla="*/ 1097649 w 1997598"/>
            <a:gd name="connsiteY2" fmla="*/ 1865328 h 2622542"/>
            <a:gd name="connsiteX3" fmla="*/ 1081191 w 1997598"/>
            <a:gd name="connsiteY3" fmla="*/ 1911202 h 2622542"/>
            <a:gd name="connsiteX4" fmla="*/ 1038471 w 1997598"/>
            <a:gd name="connsiteY4" fmla="*/ 1935364 h 2622542"/>
            <a:gd name="connsiteX5" fmla="*/ 987696 w 1997598"/>
            <a:gd name="connsiteY5" fmla="*/ 1562783 h 2622542"/>
            <a:gd name="connsiteX6" fmla="*/ 987696 w 1997598"/>
            <a:gd name="connsiteY6" fmla="*/ 1683942 h 2622542"/>
            <a:gd name="connsiteX7" fmla="*/ 953730 w 1997598"/>
            <a:gd name="connsiteY7" fmla="*/ 1658378 h 2622542"/>
            <a:gd name="connsiteX8" fmla="*/ 942524 w 1997598"/>
            <a:gd name="connsiteY8" fmla="*/ 1623713 h 2622542"/>
            <a:gd name="connsiteX9" fmla="*/ 954780 w 1997598"/>
            <a:gd name="connsiteY9" fmla="*/ 1586593 h 2622542"/>
            <a:gd name="connsiteX10" fmla="*/ 987696 w 1997598"/>
            <a:gd name="connsiteY10" fmla="*/ 1562783 h 2622542"/>
            <a:gd name="connsiteX11" fmla="*/ 987696 w 1997598"/>
            <a:gd name="connsiteY11" fmla="*/ 1451780 h 2622542"/>
            <a:gd name="connsiteX12" fmla="*/ 987696 w 1997598"/>
            <a:gd name="connsiteY12" fmla="*/ 1486445 h 2622542"/>
            <a:gd name="connsiteX13" fmla="*/ 891050 w 1997598"/>
            <a:gd name="connsiteY13" fmla="*/ 1531616 h 2622542"/>
            <a:gd name="connsiteX14" fmla="*/ 854984 w 1997598"/>
            <a:gd name="connsiteY14" fmla="*/ 1627914 h 2622542"/>
            <a:gd name="connsiteX15" fmla="*/ 886849 w 1997598"/>
            <a:gd name="connsiteY15" fmla="*/ 1724560 h 2622542"/>
            <a:gd name="connsiteX16" fmla="*/ 987696 w 1997598"/>
            <a:gd name="connsiteY16" fmla="*/ 1783738 h 2622542"/>
            <a:gd name="connsiteX17" fmla="*/ 987696 w 1997598"/>
            <a:gd name="connsiteY17" fmla="*/ 1930460 h 2622542"/>
            <a:gd name="connsiteX18" fmla="*/ 953379 w 1997598"/>
            <a:gd name="connsiteY18" fmla="*/ 1901047 h 2622542"/>
            <a:gd name="connsiteX19" fmla="*/ 932368 w 1997598"/>
            <a:gd name="connsiteY19" fmla="*/ 1852725 h 2622542"/>
            <a:gd name="connsiteX20" fmla="*/ 840974 w 1997598"/>
            <a:gd name="connsiteY20" fmla="*/ 1862529 h 2622542"/>
            <a:gd name="connsiteX21" fmla="*/ 889297 w 1997598"/>
            <a:gd name="connsiteY21" fmla="*/ 1969329 h 2622542"/>
            <a:gd name="connsiteX22" fmla="*/ 987696 w 1997598"/>
            <a:gd name="connsiteY22" fmla="*/ 2014502 h 2622542"/>
            <a:gd name="connsiteX23" fmla="*/ 987696 w 1997598"/>
            <a:gd name="connsiteY23" fmla="*/ 2078232 h 2622542"/>
            <a:gd name="connsiteX24" fmla="*/ 1038471 w 1997598"/>
            <a:gd name="connsiteY24" fmla="*/ 2078232 h 2622542"/>
            <a:gd name="connsiteX25" fmla="*/ 1038471 w 1997598"/>
            <a:gd name="connsiteY25" fmla="*/ 2012749 h 2622542"/>
            <a:gd name="connsiteX26" fmla="*/ 1144921 w 1997598"/>
            <a:gd name="connsiteY26" fmla="*/ 1959525 h 2622542"/>
            <a:gd name="connsiteX27" fmla="*/ 1183440 w 1997598"/>
            <a:gd name="connsiteY27" fmla="*/ 1852725 h 2622542"/>
            <a:gd name="connsiteX28" fmla="*/ 1152976 w 1997598"/>
            <a:gd name="connsiteY28" fmla="*/ 1759928 h 2622542"/>
            <a:gd name="connsiteX29" fmla="*/ 1038471 w 1997598"/>
            <a:gd name="connsiteY29" fmla="*/ 1700750 h 2622542"/>
            <a:gd name="connsiteX30" fmla="*/ 1038471 w 1997598"/>
            <a:gd name="connsiteY30" fmla="*/ 1563833 h 2622542"/>
            <a:gd name="connsiteX31" fmla="*/ 1080492 w 1997598"/>
            <a:gd name="connsiteY31" fmla="*/ 1619859 h 2622542"/>
            <a:gd name="connsiteX32" fmla="*/ 1169083 w 1997598"/>
            <a:gd name="connsiteY32" fmla="*/ 1608306 h 2622542"/>
            <a:gd name="connsiteX33" fmla="*/ 1127065 w 1997598"/>
            <a:gd name="connsiteY33" fmla="*/ 1524616 h 2622542"/>
            <a:gd name="connsiteX34" fmla="*/ 1038471 w 1997598"/>
            <a:gd name="connsiteY34" fmla="*/ 1486445 h 2622542"/>
            <a:gd name="connsiteX35" fmla="*/ 1038471 w 1997598"/>
            <a:gd name="connsiteY35" fmla="*/ 1451780 h 2622542"/>
            <a:gd name="connsiteX36" fmla="*/ 1018529 w 1997598"/>
            <a:gd name="connsiteY36" fmla="*/ 1275937 h 2622542"/>
            <a:gd name="connsiteX37" fmla="*/ 1488375 w 1997598"/>
            <a:gd name="connsiteY37" fmla="*/ 1745783 h 2622542"/>
            <a:gd name="connsiteX38" fmla="*/ 1018529 w 1997598"/>
            <a:gd name="connsiteY38" fmla="*/ 2215629 h 2622542"/>
            <a:gd name="connsiteX39" fmla="*/ 548683 w 1997598"/>
            <a:gd name="connsiteY39" fmla="*/ 1745783 h 2622542"/>
            <a:gd name="connsiteX40" fmla="*/ 1018529 w 1997598"/>
            <a:gd name="connsiteY40" fmla="*/ 1275937 h 2622542"/>
            <a:gd name="connsiteX41" fmla="*/ 1018529 w 1997598"/>
            <a:gd name="connsiteY41" fmla="*/ 1183712 h 2622542"/>
            <a:gd name="connsiteX42" fmla="*/ 456458 w 1997598"/>
            <a:gd name="connsiteY42" fmla="*/ 1745783 h 2622542"/>
            <a:gd name="connsiteX43" fmla="*/ 1018529 w 1997598"/>
            <a:gd name="connsiteY43" fmla="*/ 2307854 h 2622542"/>
            <a:gd name="connsiteX44" fmla="*/ 1580600 w 1997598"/>
            <a:gd name="connsiteY44" fmla="*/ 1745783 h 2622542"/>
            <a:gd name="connsiteX45" fmla="*/ 1018529 w 1997598"/>
            <a:gd name="connsiteY45" fmla="*/ 1183712 h 2622542"/>
            <a:gd name="connsiteX46" fmla="*/ 664325 w 1997598"/>
            <a:gd name="connsiteY46" fmla="*/ 707629 h 2622542"/>
            <a:gd name="connsiteX47" fmla="*/ 1314151 w 1997598"/>
            <a:gd name="connsiteY47" fmla="*/ 707629 h 2622542"/>
            <a:gd name="connsiteX48" fmla="*/ 1997478 w 1997598"/>
            <a:gd name="connsiteY48" fmla="*/ 1799581 h 2622542"/>
            <a:gd name="connsiteX49" fmla="*/ 1568718 w 1997598"/>
            <a:gd name="connsiteY49" fmla="*/ 2622542 h 2622542"/>
            <a:gd name="connsiteX50" fmla="*/ 429850 w 1997598"/>
            <a:gd name="connsiteY50" fmla="*/ 2615846 h 2622542"/>
            <a:gd name="connsiteX51" fmla="*/ 1100 w 1997598"/>
            <a:gd name="connsiteY51" fmla="*/ 1792886 h 2622542"/>
            <a:gd name="connsiteX52" fmla="*/ 664325 w 1997598"/>
            <a:gd name="connsiteY52" fmla="*/ 707629 h 2622542"/>
            <a:gd name="connsiteX53" fmla="*/ 986902 w 1997598"/>
            <a:gd name="connsiteY53" fmla="*/ 180 h 2622542"/>
            <a:gd name="connsiteX54" fmla="*/ 1253856 w 1997598"/>
            <a:gd name="connsiteY54" fmla="*/ 231858 h 2622542"/>
            <a:gd name="connsiteX55" fmla="*/ 1602233 w 1997598"/>
            <a:gd name="connsiteY55" fmla="*/ 211770 h 2622542"/>
            <a:gd name="connsiteX56" fmla="*/ 1307453 w 1997598"/>
            <a:gd name="connsiteY56" fmla="*/ 647228 h 2622542"/>
            <a:gd name="connsiteX57" fmla="*/ 1253841 w 1997598"/>
            <a:gd name="connsiteY57" fmla="*/ 646050 h 2622542"/>
            <a:gd name="connsiteX58" fmla="*/ 1307042 w 1997598"/>
            <a:gd name="connsiteY58" fmla="*/ 424909 h 2622542"/>
            <a:gd name="connsiteX59" fmla="*/ 1275900 w 1997598"/>
            <a:gd name="connsiteY59" fmla="*/ 369830 h 2622542"/>
            <a:gd name="connsiteX60" fmla="*/ 1275900 w 1997598"/>
            <a:gd name="connsiteY60" fmla="*/ 369830 h 2622542"/>
            <a:gd name="connsiteX61" fmla="*/ 1224136 w 1997598"/>
            <a:gd name="connsiteY61" fmla="*/ 400473 h 2622542"/>
            <a:gd name="connsiteX62" fmla="*/ 1165526 w 1997598"/>
            <a:gd name="connsiteY62" fmla="*/ 644109 h 2622542"/>
            <a:gd name="connsiteX63" fmla="*/ 1041982 w 1997598"/>
            <a:gd name="connsiteY63" fmla="*/ 641396 h 2622542"/>
            <a:gd name="connsiteX64" fmla="*/ 1041017 w 1997598"/>
            <a:gd name="connsiteY64" fmla="*/ 583209 h 2622542"/>
            <a:gd name="connsiteX65" fmla="*/ 997569 w 1997598"/>
            <a:gd name="connsiteY65" fmla="*/ 537907 h 2622542"/>
            <a:gd name="connsiteX66" fmla="*/ 997570 w 1997598"/>
            <a:gd name="connsiteY66" fmla="*/ 537908 h 2622542"/>
            <a:gd name="connsiteX67" fmla="*/ 955600 w 1997598"/>
            <a:gd name="connsiteY67" fmla="*/ 581732 h 2622542"/>
            <a:gd name="connsiteX68" fmla="*/ 956559 w 1997598"/>
            <a:gd name="connsiteY68" fmla="*/ 639518 h 2622542"/>
            <a:gd name="connsiteX69" fmla="*/ 845567 w 1997598"/>
            <a:gd name="connsiteY69" fmla="*/ 637080 h 2622542"/>
            <a:gd name="connsiteX70" fmla="*/ 799761 w 1997598"/>
            <a:gd name="connsiteY70" fmla="*/ 506078 h 2622542"/>
            <a:gd name="connsiteX71" fmla="*/ 744896 w 1997598"/>
            <a:gd name="connsiteY71" fmla="*/ 477778 h 2622542"/>
            <a:gd name="connsiteX72" fmla="*/ 744897 w 1997598"/>
            <a:gd name="connsiteY72" fmla="*/ 477779 h 2622542"/>
            <a:gd name="connsiteX73" fmla="*/ 719619 w 1997598"/>
            <a:gd name="connsiteY73" fmla="*/ 534100 h 2622542"/>
            <a:gd name="connsiteX74" fmla="*/ 754930 w 1997598"/>
            <a:gd name="connsiteY74" fmla="*/ 635089 h 2622542"/>
            <a:gd name="connsiteX75" fmla="*/ 697819 w 1997598"/>
            <a:gd name="connsiteY75" fmla="*/ 633834 h 2622542"/>
            <a:gd name="connsiteX76" fmla="*/ 382954 w 1997598"/>
            <a:gd name="connsiteY76" fmla="*/ 198378 h 2622542"/>
            <a:gd name="connsiteX77" fmla="*/ 764810 w 1997598"/>
            <a:gd name="connsiteY77" fmla="*/ 218466 h 2622542"/>
            <a:gd name="connsiteX78" fmla="*/ 986902 w 1997598"/>
            <a:gd name="connsiteY78" fmla="*/ 180 h 26225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</a:cxnLst>
          <a:rect l="l" t="t" r="r" b="b"/>
          <a:pathLst>
            <a:path w="1997598" h="2622542">
              <a:moveTo>
                <a:pt x="1038471" y="1798798"/>
              </a:moveTo>
              <a:cubicBezTo>
                <a:pt x="1059481" y="1804868"/>
                <a:pt x="1074537" y="1813621"/>
                <a:pt x="1083642" y="1825060"/>
              </a:cubicBezTo>
              <a:cubicBezTo>
                <a:pt x="1092981" y="1836266"/>
                <a:pt x="1097649" y="1849687"/>
                <a:pt x="1097649" y="1865328"/>
              </a:cubicBezTo>
              <a:cubicBezTo>
                <a:pt x="1097649" y="1882836"/>
                <a:pt x="1092164" y="1898129"/>
                <a:pt x="1081191" y="1911202"/>
              </a:cubicBezTo>
              <a:cubicBezTo>
                <a:pt x="1070218" y="1924039"/>
                <a:pt x="1055979" y="1932094"/>
                <a:pt x="1038471" y="1935364"/>
              </a:cubicBezTo>
              <a:close/>
              <a:moveTo>
                <a:pt x="987696" y="1562783"/>
              </a:moveTo>
              <a:lnTo>
                <a:pt x="987696" y="1683942"/>
              </a:lnTo>
              <a:cubicBezTo>
                <a:pt x="972522" y="1677407"/>
                <a:pt x="961201" y="1668886"/>
                <a:pt x="953730" y="1658378"/>
              </a:cubicBezTo>
              <a:cubicBezTo>
                <a:pt x="946260" y="1647642"/>
                <a:pt x="942524" y="1636085"/>
                <a:pt x="942524" y="1623713"/>
              </a:cubicBezTo>
              <a:cubicBezTo>
                <a:pt x="942524" y="1610174"/>
                <a:pt x="946611" y="1597799"/>
                <a:pt x="954780" y="1586593"/>
              </a:cubicBezTo>
              <a:cubicBezTo>
                <a:pt x="962951" y="1575386"/>
                <a:pt x="973923" y="1567450"/>
                <a:pt x="987696" y="1562783"/>
              </a:cubicBezTo>
              <a:close/>
              <a:moveTo>
                <a:pt x="987696" y="1451780"/>
              </a:moveTo>
              <a:lnTo>
                <a:pt x="987696" y="1486445"/>
              </a:lnTo>
              <a:cubicBezTo>
                <a:pt x="947543" y="1490413"/>
                <a:pt x="915327" y="1505473"/>
                <a:pt x="891050" y="1531616"/>
              </a:cubicBezTo>
              <a:cubicBezTo>
                <a:pt x="867004" y="1557531"/>
                <a:pt x="854984" y="1589629"/>
                <a:pt x="854984" y="1627914"/>
              </a:cubicBezTo>
              <a:cubicBezTo>
                <a:pt x="854984" y="1665731"/>
                <a:pt x="865606" y="1697947"/>
                <a:pt x="886849" y="1724560"/>
              </a:cubicBezTo>
              <a:cubicBezTo>
                <a:pt x="908326" y="1750941"/>
                <a:pt x="941940" y="1770669"/>
                <a:pt x="987696" y="1783738"/>
              </a:cubicBezTo>
              <a:lnTo>
                <a:pt x="987696" y="1930460"/>
              </a:lnTo>
              <a:cubicBezTo>
                <a:pt x="975088" y="1924391"/>
                <a:pt x="963653" y="1914587"/>
                <a:pt x="953379" y="1901047"/>
              </a:cubicBezTo>
              <a:cubicBezTo>
                <a:pt x="943109" y="1887507"/>
                <a:pt x="936104" y="1871397"/>
                <a:pt x="932368" y="1852725"/>
              </a:cubicBezTo>
              <a:lnTo>
                <a:pt x="840974" y="1862529"/>
              </a:lnTo>
              <a:cubicBezTo>
                <a:pt x="847979" y="1908518"/>
                <a:pt x="864085" y="1944119"/>
                <a:pt x="889297" y="1969329"/>
              </a:cubicBezTo>
              <a:cubicBezTo>
                <a:pt x="914509" y="1994541"/>
                <a:pt x="947310" y="2009597"/>
                <a:pt x="987696" y="2014502"/>
              </a:cubicBezTo>
              <a:lnTo>
                <a:pt x="987696" y="2078232"/>
              </a:lnTo>
              <a:lnTo>
                <a:pt x="1038471" y="2078232"/>
              </a:lnTo>
              <a:lnTo>
                <a:pt x="1038471" y="2012749"/>
              </a:lnTo>
              <a:cubicBezTo>
                <a:pt x="1083994" y="2006214"/>
                <a:pt x="1119476" y="1988473"/>
                <a:pt x="1144921" y="1959525"/>
              </a:cubicBezTo>
              <a:cubicBezTo>
                <a:pt x="1170602" y="1930578"/>
                <a:pt x="1183440" y="1894978"/>
                <a:pt x="1183440" y="1852725"/>
              </a:cubicBezTo>
              <a:cubicBezTo>
                <a:pt x="1183440" y="1814904"/>
                <a:pt x="1173288" y="1783971"/>
                <a:pt x="1152976" y="1759928"/>
              </a:cubicBezTo>
              <a:cubicBezTo>
                <a:pt x="1132665" y="1735648"/>
                <a:pt x="1094497" y="1715925"/>
                <a:pt x="1038471" y="1700750"/>
              </a:cubicBezTo>
              <a:lnTo>
                <a:pt x="1038471" y="1563833"/>
              </a:lnTo>
              <a:cubicBezTo>
                <a:pt x="1061116" y="1573638"/>
                <a:pt x="1075122" y="1592315"/>
                <a:pt x="1080492" y="1619859"/>
              </a:cubicBezTo>
              <a:lnTo>
                <a:pt x="1169083" y="1608306"/>
              </a:lnTo>
              <a:cubicBezTo>
                <a:pt x="1163013" y="1573286"/>
                <a:pt x="1149008" y="1545389"/>
                <a:pt x="1127065" y="1524616"/>
              </a:cubicBezTo>
              <a:cubicBezTo>
                <a:pt x="1105119" y="1503605"/>
                <a:pt x="1075587" y="1490883"/>
                <a:pt x="1038471" y="1486445"/>
              </a:cubicBezTo>
              <a:lnTo>
                <a:pt x="1038471" y="1451780"/>
              </a:lnTo>
              <a:close/>
              <a:moveTo>
                <a:pt x="1018529" y="1275937"/>
              </a:moveTo>
              <a:cubicBezTo>
                <a:pt x="1278018" y="1275937"/>
                <a:pt x="1488375" y="1486294"/>
                <a:pt x="1488375" y="1745783"/>
              </a:cubicBezTo>
              <a:cubicBezTo>
                <a:pt x="1488375" y="2005272"/>
                <a:pt x="1278018" y="2215629"/>
                <a:pt x="1018529" y="2215629"/>
              </a:cubicBezTo>
              <a:cubicBezTo>
                <a:pt x="759040" y="2215629"/>
                <a:pt x="548683" y="2005272"/>
                <a:pt x="548683" y="1745783"/>
              </a:cubicBezTo>
              <a:cubicBezTo>
                <a:pt x="548683" y="1486294"/>
                <a:pt x="759040" y="1275937"/>
                <a:pt x="1018529" y="1275937"/>
              </a:cubicBezTo>
              <a:close/>
              <a:moveTo>
                <a:pt x="1018529" y="1183712"/>
              </a:moveTo>
              <a:cubicBezTo>
                <a:pt x="708106" y="1183712"/>
                <a:pt x="456458" y="1435360"/>
                <a:pt x="456458" y="1745783"/>
              </a:cubicBezTo>
              <a:cubicBezTo>
                <a:pt x="456458" y="2056206"/>
                <a:pt x="708106" y="2307854"/>
                <a:pt x="1018529" y="2307854"/>
              </a:cubicBezTo>
              <a:cubicBezTo>
                <a:pt x="1328952" y="2307854"/>
                <a:pt x="1580600" y="2056206"/>
                <a:pt x="1580600" y="1745783"/>
              </a:cubicBezTo>
              <a:cubicBezTo>
                <a:pt x="1580600" y="1435360"/>
                <a:pt x="1328952" y="1183712"/>
                <a:pt x="1018529" y="1183712"/>
              </a:cubicBezTo>
              <a:close/>
              <a:moveTo>
                <a:pt x="664325" y="707629"/>
              </a:moveTo>
              <a:lnTo>
                <a:pt x="1314151" y="707629"/>
              </a:lnTo>
              <a:cubicBezTo>
                <a:pt x="1314151" y="707629"/>
                <a:pt x="2008098" y="1167205"/>
                <a:pt x="1997478" y="1799581"/>
              </a:cubicBezTo>
              <a:cubicBezTo>
                <a:pt x="1985742" y="2498450"/>
                <a:pt x="1568718" y="2622542"/>
                <a:pt x="1568718" y="2622542"/>
              </a:cubicBezTo>
              <a:lnTo>
                <a:pt x="429850" y="2615846"/>
              </a:lnTo>
              <a:cubicBezTo>
                <a:pt x="429850" y="2615846"/>
                <a:pt x="-25234" y="2404706"/>
                <a:pt x="1100" y="1792886"/>
              </a:cubicBezTo>
              <a:cubicBezTo>
                <a:pt x="27107" y="1188661"/>
                <a:pt x="664325" y="707629"/>
                <a:pt x="664325" y="707629"/>
              </a:cubicBezTo>
              <a:close/>
              <a:moveTo>
                <a:pt x="986902" y="180"/>
              </a:moveTo>
              <a:cubicBezTo>
                <a:pt x="1109577" y="-4712"/>
                <a:pt x="1237396" y="90440"/>
                <a:pt x="1253856" y="231858"/>
              </a:cubicBezTo>
              <a:cubicBezTo>
                <a:pt x="1388526" y="103410"/>
                <a:pt x="1501498" y="170515"/>
                <a:pt x="1602233" y="211770"/>
              </a:cubicBezTo>
              <a:lnTo>
                <a:pt x="1307453" y="647228"/>
              </a:lnTo>
              <a:lnTo>
                <a:pt x="1253841" y="646050"/>
              </a:lnTo>
              <a:lnTo>
                <a:pt x="1307042" y="424909"/>
              </a:lnTo>
              <a:cubicBezTo>
                <a:pt x="1312735" y="401236"/>
                <a:pt x="1298793" y="376577"/>
                <a:pt x="1275900" y="369830"/>
              </a:cubicBezTo>
              <a:lnTo>
                <a:pt x="1275900" y="369830"/>
              </a:lnTo>
              <a:cubicBezTo>
                <a:pt x="1253009" y="363080"/>
                <a:pt x="1229832" y="376802"/>
                <a:pt x="1224136" y="400473"/>
              </a:cubicBezTo>
              <a:lnTo>
                <a:pt x="1165526" y="644109"/>
              </a:lnTo>
              <a:lnTo>
                <a:pt x="1041982" y="641396"/>
              </a:lnTo>
              <a:lnTo>
                <a:pt x="1041017" y="583209"/>
              </a:lnTo>
              <a:cubicBezTo>
                <a:pt x="1040609" y="558598"/>
                <a:pt x="1021158" y="538315"/>
                <a:pt x="997569" y="537907"/>
              </a:cubicBezTo>
              <a:lnTo>
                <a:pt x="997570" y="537908"/>
              </a:lnTo>
              <a:cubicBezTo>
                <a:pt x="973984" y="537499"/>
                <a:pt x="955192" y="557122"/>
                <a:pt x="955600" y="581732"/>
              </a:cubicBezTo>
              <a:lnTo>
                <a:pt x="956559" y="639518"/>
              </a:lnTo>
              <a:lnTo>
                <a:pt x="845567" y="637080"/>
              </a:lnTo>
              <a:lnTo>
                <a:pt x="799761" y="506078"/>
              </a:lnTo>
              <a:cubicBezTo>
                <a:pt x="791590" y="482710"/>
                <a:pt x="767027" y="470040"/>
                <a:pt x="744896" y="477778"/>
              </a:cubicBezTo>
              <a:lnTo>
                <a:pt x="744897" y="477779"/>
              </a:lnTo>
              <a:cubicBezTo>
                <a:pt x="722766" y="485517"/>
                <a:pt x="711450" y="510735"/>
                <a:pt x="719619" y="534100"/>
              </a:cubicBezTo>
              <a:lnTo>
                <a:pt x="754930" y="635089"/>
              </a:lnTo>
              <a:lnTo>
                <a:pt x="697819" y="633834"/>
              </a:lnTo>
              <a:lnTo>
                <a:pt x="382954" y="198378"/>
              </a:lnTo>
              <a:cubicBezTo>
                <a:pt x="500883" y="146647"/>
                <a:pt x="611231" y="145422"/>
                <a:pt x="764810" y="218466"/>
              </a:cubicBezTo>
              <a:cubicBezTo>
                <a:pt x="799186" y="68313"/>
                <a:pt x="891489" y="3986"/>
                <a:pt x="986902" y="180"/>
              </a:cubicBezTo>
              <a:close/>
            </a:path>
          </a:pathLst>
        </a:custGeom>
        <a:solidFill>
          <a:schemeClr val="bg1"/>
        </a:solidFill>
        <a:ln w="18002" cap="flat">
          <a:noFill/>
          <a:prstDash val="solid"/>
          <a:miter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38103</xdr:colOff>
      <xdr:row>12</xdr:row>
      <xdr:rowOff>133350</xdr:rowOff>
    </xdr:from>
    <xdr:to>
      <xdr:col>0</xdr:col>
      <xdr:colOff>381002</xdr:colOff>
      <xdr:row>13</xdr:row>
      <xdr:rowOff>276225</xdr:rowOff>
    </xdr:to>
    <xdr:pic>
      <xdr:nvPicPr>
        <xdr:cNvPr id="19" name="גרפיקה 18" descr="שאלות קו מיתאר">
          <a:extLst>
            <a:ext uri="{FF2B5EF4-FFF2-40B4-BE49-F238E27FC236}">
              <a16:creationId xmlns:a16="http://schemas.microsoft.com/office/drawing/2014/main" id="{714389C8-BB57-4811-84A3-42DD6AA9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41119248" y="2705100"/>
          <a:ext cx="342899" cy="342899"/>
        </a:xfrm>
        <a:prstGeom prst="rect">
          <a:avLst/>
        </a:prstGeom>
      </xdr:spPr>
    </xdr:pic>
    <xdr:clientData/>
  </xdr:twoCellAnchor>
  <xdr:twoCellAnchor editAs="absolute">
    <xdr:from>
      <xdr:col>0</xdr:col>
      <xdr:colOff>276228</xdr:colOff>
      <xdr:row>3</xdr:row>
      <xdr:rowOff>66675</xdr:rowOff>
    </xdr:from>
    <xdr:to>
      <xdr:col>1</xdr:col>
      <xdr:colOff>342900</xdr:colOff>
      <xdr:row>6</xdr:row>
      <xdr:rowOff>47625</xdr:rowOff>
    </xdr:to>
    <xdr:sp macro="" textlink="הגדרות!C8">
      <xdr:nvSpPr>
        <xdr:cNvPr id="20" name="TextBox 13">
          <a:extLst>
            <a:ext uri="{FF2B5EF4-FFF2-40B4-BE49-F238E27FC236}">
              <a16:creationId xmlns:a16="http://schemas.microsoft.com/office/drawing/2014/main" id="{5ADEAFEF-FBFA-4906-A562-4DAF64D675C3}"/>
            </a:ext>
          </a:extLst>
        </xdr:cNvPr>
        <xdr:cNvSpPr txBox="1"/>
      </xdr:nvSpPr>
      <xdr:spPr>
        <a:xfrm>
          <a:off x="11239966725" y="742950"/>
          <a:ext cx="1257297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802C50F1-0F6C-40EB-90B7-CF3D13374386}" type="TxLink">
            <a:rPr lang="he-IL" sz="1100" b="0" i="0" u="none" strike="noStrike">
              <a:solidFill>
                <a:schemeClr val="accent5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pPr marL="0" indent="0" algn="r"/>
            <a:t>העסק שלי</a:t>
          </a:fld>
          <a:endParaRPr lang="en-US" b="0" i="0" u="none" strike="noStrike">
            <a:solidFill>
              <a:schemeClr val="accent5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2</xdr:col>
      <xdr:colOff>19049</xdr:colOff>
      <xdr:row>3</xdr:row>
      <xdr:rowOff>47625</xdr:rowOff>
    </xdr:from>
    <xdr:to>
      <xdr:col>4</xdr:col>
      <xdr:colOff>619126</xdr:colOff>
      <xdr:row>10</xdr:row>
      <xdr:rowOff>114299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2" name="חודש">
              <a:extLst>
                <a:ext uri="{FF2B5EF4-FFF2-40B4-BE49-F238E27FC236}">
                  <a16:creationId xmlns:a16="http://schemas.microsoft.com/office/drawing/2014/main" id="{38FBC5B7-ED5C-76C2-7AEC-9BD5A63744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חודש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36404374" y="723900"/>
              <a:ext cx="2524127" cy="15430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 editAs="absolute">
    <xdr:from>
      <xdr:col>6</xdr:col>
      <xdr:colOff>0</xdr:colOff>
      <xdr:row>3</xdr:row>
      <xdr:rowOff>57150</xdr:rowOff>
    </xdr:from>
    <xdr:to>
      <xdr:col>9</xdr:col>
      <xdr:colOff>38100</xdr:colOff>
      <xdr:row>10</xdr:row>
      <xdr:rowOff>104774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4" name="קטגוריה">
              <a:extLst>
                <a:ext uri="{FF2B5EF4-FFF2-40B4-BE49-F238E27FC236}">
                  <a16:creationId xmlns:a16="http://schemas.microsoft.com/office/drawing/2014/main" id="{48C2F85F-D004-1C12-5BC0-21F1597B21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קטגוריה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31337075" y="733425"/>
              <a:ext cx="3248025" cy="1523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800100</xdr:colOff>
      <xdr:row>3</xdr:row>
      <xdr:rowOff>47625</xdr:rowOff>
    </xdr:from>
    <xdr:to>
      <xdr:col>5</xdr:col>
      <xdr:colOff>1323975</xdr:colOff>
      <xdr:row>10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5" name="סוג">
              <a:extLst>
                <a:ext uri="{FF2B5EF4-FFF2-40B4-BE49-F238E27FC236}">
                  <a16:creationId xmlns:a16="http://schemas.microsoft.com/office/drawing/2014/main" id="{23F404A7-B254-7624-2577-0FCF20B4AE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סוג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34737500" y="723900"/>
              <a:ext cx="1485900" cy="1533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190501</xdr:colOff>
      <xdr:row>3</xdr:row>
      <xdr:rowOff>57151</xdr:rowOff>
    </xdr:from>
    <xdr:to>
      <xdr:col>12</xdr:col>
      <xdr:colOff>809626</xdr:colOff>
      <xdr:row>8</xdr:row>
      <xdr:rowOff>209550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6" name="אמצעי תשלום">
              <a:extLst>
                <a:ext uri="{FF2B5EF4-FFF2-40B4-BE49-F238E27FC236}">
                  <a16:creationId xmlns:a16="http://schemas.microsoft.com/office/drawing/2014/main" id="{BD34C6E3-29C9-C40D-2725-F1185603B4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אמצעי תשלום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28641499" y="733426"/>
              <a:ext cx="2543175" cy="11906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962024</xdr:colOff>
      <xdr:row>3</xdr:row>
      <xdr:rowOff>47626</xdr:rowOff>
    </xdr:from>
    <xdr:to>
      <xdr:col>15</xdr:col>
      <xdr:colOff>1381124</xdr:colOff>
      <xdr:row>13</xdr:row>
      <xdr:rowOff>133351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שם לקוח">
              <a:extLst>
                <a:ext uri="{FF2B5EF4-FFF2-40B4-BE49-F238E27FC236}">
                  <a16:creationId xmlns:a16="http://schemas.microsoft.com/office/drawing/2014/main" id="{0F11BF9E-7382-3E36-9E0F-0642EA2D9F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שם לקוח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25212501" y="723901"/>
              <a:ext cx="3276600" cy="2171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361953</xdr:colOff>
      <xdr:row>83</xdr:row>
      <xdr:rowOff>114300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CAEA136C-3D4F-4D3B-B347-60BE82994517}"/>
            </a:ext>
          </a:extLst>
        </xdr:cNvPr>
        <xdr:cNvSpPr/>
      </xdr:nvSpPr>
      <xdr:spPr>
        <a:xfrm flipH="1">
          <a:off x="11239700022" y="571500"/>
          <a:ext cx="1552578" cy="16049625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0</xdr:col>
      <xdr:colOff>0</xdr:colOff>
      <xdr:row>10</xdr:row>
      <xdr:rowOff>123824</xdr:rowOff>
    </xdr:from>
    <xdr:to>
      <xdr:col>1</xdr:col>
      <xdr:colOff>400049</xdr:colOff>
      <xdr:row>12</xdr:row>
      <xdr:rowOff>114299</xdr:rowOff>
    </xdr:to>
    <xdr:sp macro="" textlink="">
      <xdr:nvSpPr>
        <xdr:cNvPr id="14" name="Freeform: Shape 2">
          <a:extLst>
            <a:ext uri="{FF2B5EF4-FFF2-40B4-BE49-F238E27FC236}">
              <a16:creationId xmlns:a16="http://schemas.microsoft.com/office/drawing/2014/main" id="{56BCAFA3-F672-41A7-B56D-BFA28FF5A32E}"/>
            </a:ext>
          </a:extLst>
        </xdr:cNvPr>
        <xdr:cNvSpPr/>
      </xdr:nvSpPr>
      <xdr:spPr>
        <a:xfrm flipH="1">
          <a:off x="11239661926" y="2152649"/>
          <a:ext cx="1590674" cy="371475"/>
        </a:xfrm>
        <a:custGeom>
          <a:avLst/>
          <a:gdLst>
            <a:gd name="connsiteX0" fmla="*/ 0 w 2264319"/>
            <a:gd name="connsiteY0" fmla="*/ 0 h 555812"/>
            <a:gd name="connsiteX1" fmla="*/ 2189612 w 2264319"/>
            <a:gd name="connsiteY1" fmla="*/ 0 h 555812"/>
            <a:gd name="connsiteX2" fmla="*/ 2264319 w 2264319"/>
            <a:gd name="connsiteY2" fmla="*/ 74707 h 555812"/>
            <a:gd name="connsiteX3" fmla="*/ 2264319 w 2264319"/>
            <a:gd name="connsiteY3" fmla="*/ 481105 h 555812"/>
            <a:gd name="connsiteX4" fmla="*/ 2189612 w 2264319"/>
            <a:gd name="connsiteY4" fmla="*/ 555812 h 555812"/>
            <a:gd name="connsiteX5" fmla="*/ 0 w 2264319"/>
            <a:gd name="connsiteY5" fmla="*/ 555812 h 555812"/>
            <a:gd name="connsiteX6" fmla="*/ 0 w 2264319"/>
            <a:gd name="connsiteY6" fmla="*/ 0 h 555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64319" h="555812">
              <a:moveTo>
                <a:pt x="0" y="0"/>
              </a:moveTo>
              <a:lnTo>
                <a:pt x="2189612" y="0"/>
              </a:lnTo>
              <a:cubicBezTo>
                <a:pt x="2230872" y="0"/>
                <a:pt x="2264319" y="33447"/>
                <a:pt x="2264319" y="74707"/>
              </a:cubicBezTo>
              <a:lnTo>
                <a:pt x="2264319" y="481105"/>
              </a:lnTo>
              <a:cubicBezTo>
                <a:pt x="2264319" y="522365"/>
                <a:pt x="2230872" y="555812"/>
                <a:pt x="2189612" y="555812"/>
              </a:cubicBezTo>
              <a:lnTo>
                <a:pt x="0" y="555812"/>
              </a:lnTo>
              <a:lnTo>
                <a:pt x="0" y="0"/>
              </a:lnTo>
              <a:close/>
            </a:path>
          </a:pathLst>
        </a:custGeom>
        <a:gradFill flip="none" rotWithShape="1">
          <a:gsLst>
            <a:gs pos="100000">
              <a:srgbClr val="0070C0"/>
            </a:gs>
            <a:gs pos="0">
              <a:schemeClr val="accent5">
                <a:lumMod val="60000"/>
                <a:lumOff val="40000"/>
              </a:schemeClr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 editAs="absolute">
    <xdr:from>
      <xdr:col>0</xdr:col>
      <xdr:colOff>85725</xdr:colOff>
      <xdr:row>10</xdr:row>
      <xdr:rowOff>161924</xdr:rowOff>
    </xdr:from>
    <xdr:to>
      <xdr:col>0</xdr:col>
      <xdr:colOff>337726</xdr:colOff>
      <xdr:row>12</xdr:row>
      <xdr:rowOff>38099</xdr:rowOff>
    </xdr:to>
    <xdr:sp macro="" textlink="">
      <xdr:nvSpPr>
        <xdr:cNvPr id="15" name="Freeform: Shape 4">
          <a:extLst>
            <a:ext uri="{FF2B5EF4-FFF2-40B4-BE49-F238E27FC236}">
              <a16:creationId xmlns:a16="http://schemas.microsoft.com/office/drawing/2014/main" id="{B9A1A5FC-BD9E-4A42-9192-16A2C0DC04D1}"/>
            </a:ext>
          </a:extLst>
        </xdr:cNvPr>
        <xdr:cNvSpPr/>
      </xdr:nvSpPr>
      <xdr:spPr>
        <a:xfrm>
          <a:off x="11240914874" y="2190749"/>
          <a:ext cx="252001" cy="257175"/>
        </a:xfrm>
        <a:custGeom>
          <a:avLst/>
          <a:gdLst>
            <a:gd name="connsiteX0" fmla="*/ 478368 w 2434877"/>
            <a:gd name="connsiteY0" fmla="*/ 1660447 h 2669419"/>
            <a:gd name="connsiteX1" fmla="*/ 478368 w 2434877"/>
            <a:gd name="connsiteY1" fmla="*/ 2669419 h 2669419"/>
            <a:gd name="connsiteX2" fmla="*/ 4662 w 2434877"/>
            <a:gd name="connsiteY2" fmla="*/ 2669419 h 2669419"/>
            <a:gd name="connsiteX3" fmla="*/ 14134 w 2434877"/>
            <a:gd name="connsiteY3" fmla="*/ 2124668 h 2669419"/>
            <a:gd name="connsiteX4" fmla="*/ 805273 w 2434877"/>
            <a:gd name="connsiteY4" fmla="*/ 1333554 h 2669419"/>
            <a:gd name="connsiteX5" fmla="*/ 1072919 w 2434877"/>
            <a:gd name="connsiteY5" fmla="*/ 1601215 h 2669419"/>
            <a:gd name="connsiteX6" fmla="*/ 1072919 w 2434877"/>
            <a:gd name="connsiteY6" fmla="*/ 2664691 h 2669419"/>
            <a:gd name="connsiteX7" fmla="*/ 606315 w 2434877"/>
            <a:gd name="connsiteY7" fmla="*/ 2669407 h 2669419"/>
            <a:gd name="connsiteX8" fmla="*/ 606315 w 2434877"/>
            <a:gd name="connsiteY8" fmla="*/ 1532527 h 2669419"/>
            <a:gd name="connsiteX9" fmla="*/ 1681683 w 2434877"/>
            <a:gd name="connsiteY9" fmla="*/ 1139327 h 2669419"/>
            <a:gd name="connsiteX10" fmla="*/ 1681683 w 2434877"/>
            <a:gd name="connsiteY10" fmla="*/ 2669400 h 2669419"/>
            <a:gd name="connsiteX11" fmla="*/ 1217448 w 2434877"/>
            <a:gd name="connsiteY11" fmla="*/ 2659932 h 2669419"/>
            <a:gd name="connsiteX12" fmla="*/ 1217448 w 2434877"/>
            <a:gd name="connsiteY12" fmla="*/ 1603584 h 2669419"/>
            <a:gd name="connsiteX13" fmla="*/ 2288060 w 2434877"/>
            <a:gd name="connsiteY13" fmla="*/ 528130 h 2669419"/>
            <a:gd name="connsiteX14" fmla="*/ 2288060 w 2434877"/>
            <a:gd name="connsiteY14" fmla="*/ 2659908 h 2669419"/>
            <a:gd name="connsiteX15" fmla="*/ 1814372 w 2434877"/>
            <a:gd name="connsiteY15" fmla="*/ 2664660 h 2669419"/>
            <a:gd name="connsiteX16" fmla="*/ 1814372 w 2434877"/>
            <a:gd name="connsiteY16" fmla="*/ 1001818 h 2669419"/>
            <a:gd name="connsiteX17" fmla="*/ 1987216 w 2434877"/>
            <a:gd name="connsiteY17" fmla="*/ 0 h 2669419"/>
            <a:gd name="connsiteX18" fmla="*/ 2434877 w 2434877"/>
            <a:gd name="connsiteY18" fmla="*/ 0 h 2669419"/>
            <a:gd name="connsiteX19" fmla="*/ 2434877 w 2434877"/>
            <a:gd name="connsiteY19" fmla="*/ 461881 h 2669419"/>
            <a:gd name="connsiteX20" fmla="*/ 2323528 w 2434877"/>
            <a:gd name="connsiteY20" fmla="*/ 350532 h 2669419"/>
            <a:gd name="connsiteX21" fmla="*/ 1141637 w 2434877"/>
            <a:gd name="connsiteY21" fmla="*/ 1532450 h 2669419"/>
            <a:gd name="connsiteX22" fmla="*/ 817147 w 2434877"/>
            <a:gd name="connsiteY22" fmla="*/ 1207945 h 2669419"/>
            <a:gd name="connsiteX23" fmla="*/ 0 w 2434877"/>
            <a:gd name="connsiteY23" fmla="*/ 2001422 h 2669419"/>
            <a:gd name="connsiteX24" fmla="*/ 0 w 2434877"/>
            <a:gd name="connsiteY24" fmla="*/ 1532450 h 2669419"/>
            <a:gd name="connsiteX25" fmla="*/ 805303 w 2434877"/>
            <a:gd name="connsiteY25" fmla="*/ 727129 h 2669419"/>
            <a:gd name="connsiteX26" fmla="*/ 1146374 w 2434877"/>
            <a:gd name="connsiteY26" fmla="*/ 1068193 h 2669419"/>
            <a:gd name="connsiteX27" fmla="*/ 2100904 w 2434877"/>
            <a:gd name="connsiteY27" fmla="*/ 113688 h 26694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434877" h="2669419">
              <a:moveTo>
                <a:pt x="478368" y="1660447"/>
              </a:moveTo>
              <a:lnTo>
                <a:pt x="478368" y="2669419"/>
              </a:lnTo>
              <a:lnTo>
                <a:pt x="4662" y="2669419"/>
              </a:lnTo>
              <a:lnTo>
                <a:pt x="14134" y="2124668"/>
              </a:lnTo>
              <a:close/>
              <a:moveTo>
                <a:pt x="805273" y="1333554"/>
              </a:moveTo>
              <a:lnTo>
                <a:pt x="1072919" y="1601215"/>
              </a:lnTo>
              <a:lnTo>
                <a:pt x="1072919" y="2664691"/>
              </a:lnTo>
              <a:lnTo>
                <a:pt x="606315" y="2669407"/>
              </a:lnTo>
              <a:lnTo>
                <a:pt x="606315" y="1532527"/>
              </a:lnTo>
              <a:close/>
              <a:moveTo>
                <a:pt x="1681683" y="1139327"/>
              </a:moveTo>
              <a:lnTo>
                <a:pt x="1681683" y="2669400"/>
              </a:lnTo>
              <a:lnTo>
                <a:pt x="1217448" y="2659932"/>
              </a:lnTo>
              <a:lnTo>
                <a:pt x="1217448" y="1603584"/>
              </a:lnTo>
              <a:close/>
              <a:moveTo>
                <a:pt x="2288060" y="528130"/>
              </a:moveTo>
              <a:lnTo>
                <a:pt x="2288060" y="2659908"/>
              </a:lnTo>
              <a:lnTo>
                <a:pt x="1814372" y="2664660"/>
              </a:lnTo>
              <a:lnTo>
                <a:pt x="1814372" y="1001818"/>
              </a:lnTo>
              <a:close/>
              <a:moveTo>
                <a:pt x="1987216" y="0"/>
              </a:moveTo>
              <a:lnTo>
                <a:pt x="2434877" y="0"/>
              </a:lnTo>
              <a:lnTo>
                <a:pt x="2434877" y="461881"/>
              </a:lnTo>
              <a:lnTo>
                <a:pt x="2323528" y="350532"/>
              </a:lnTo>
              <a:lnTo>
                <a:pt x="1141637" y="1532450"/>
              </a:lnTo>
              <a:lnTo>
                <a:pt x="817147" y="1207945"/>
              </a:lnTo>
              <a:lnTo>
                <a:pt x="0" y="2001422"/>
              </a:lnTo>
              <a:lnTo>
                <a:pt x="0" y="1532450"/>
              </a:lnTo>
              <a:lnTo>
                <a:pt x="805303" y="727129"/>
              </a:lnTo>
              <a:lnTo>
                <a:pt x="1146374" y="1068193"/>
              </a:lnTo>
              <a:lnTo>
                <a:pt x="2100904" y="113688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2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352425</xdr:colOff>
      <xdr:row>10</xdr:row>
      <xdr:rowOff>66675</xdr:rowOff>
    </xdr:from>
    <xdr:to>
      <xdr:col>1</xdr:col>
      <xdr:colOff>295275</xdr:colOff>
      <xdr:row>12</xdr:row>
      <xdr:rowOff>146684</xdr:rowOff>
    </xdr:to>
    <xdr:sp macro="" textlink="">
      <xdr:nvSpPr>
        <xdr:cNvPr id="16" name="Text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CCE79-EBD6-4698-9B9B-FD4FB01B7524}"/>
            </a:ext>
          </a:extLst>
        </xdr:cNvPr>
        <xdr:cNvSpPr txBox="1"/>
      </xdr:nvSpPr>
      <xdr:spPr>
        <a:xfrm>
          <a:off x="11239766700" y="2095500"/>
          <a:ext cx="1133475" cy="461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סיכום חודשי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333375</xdr:colOff>
      <xdr:row>7</xdr:row>
      <xdr:rowOff>142875</xdr:rowOff>
    </xdr:from>
    <xdr:to>
      <xdr:col>1</xdr:col>
      <xdr:colOff>333375</xdr:colOff>
      <xdr:row>10</xdr:row>
      <xdr:rowOff>41909</xdr:rowOff>
    </xdr:to>
    <xdr:sp macro="" textlink="">
      <xdr:nvSpPr>
        <xdr:cNvPr id="17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EDFDC1-1C5F-4CCA-9451-5F43A4C77D7E}"/>
            </a:ext>
          </a:extLst>
        </xdr:cNvPr>
        <xdr:cNvSpPr txBox="1"/>
      </xdr:nvSpPr>
      <xdr:spPr>
        <a:xfrm>
          <a:off x="11239728600" y="1590675"/>
          <a:ext cx="1190625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tx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הכנסות והוצאות</a:t>
          </a:r>
          <a:endParaRPr lang="en-US" b="0" i="0" u="none" strike="noStrike">
            <a:solidFill>
              <a:schemeClr val="tx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390525</xdr:colOff>
      <xdr:row>13</xdr:row>
      <xdr:rowOff>47625</xdr:rowOff>
    </xdr:from>
    <xdr:to>
      <xdr:col>1</xdr:col>
      <xdr:colOff>334240</xdr:colOff>
      <xdr:row>15</xdr:row>
      <xdr:rowOff>146684</xdr:rowOff>
    </xdr:to>
    <xdr:sp macro="" textlink="">
      <xdr:nvSpPr>
        <xdr:cNvPr id="18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4DAB81-1E89-4179-AE24-93162F132527}"/>
            </a:ext>
          </a:extLst>
        </xdr:cNvPr>
        <xdr:cNvSpPr txBox="1"/>
      </xdr:nvSpPr>
      <xdr:spPr>
        <a:xfrm>
          <a:off x="11239727735" y="2647950"/>
          <a:ext cx="1134340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ysClr val="windowText" lastClr="000000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הגדרות</a:t>
          </a:r>
          <a:endParaRPr lang="en-US" b="0" i="0" u="none" strike="noStrike">
            <a:solidFill>
              <a:sysClr val="windowText" lastClr="000000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114300</xdr:colOff>
      <xdr:row>8</xdr:row>
      <xdr:rowOff>28575</xdr:rowOff>
    </xdr:from>
    <xdr:to>
      <xdr:col>0</xdr:col>
      <xdr:colOff>330303</xdr:colOff>
      <xdr:row>9</xdr:row>
      <xdr:rowOff>116745</xdr:rowOff>
    </xdr:to>
    <xdr:sp macro="" textlink="">
      <xdr:nvSpPr>
        <xdr:cNvPr id="19" name="Freeform: Shape 14">
          <a:extLst>
            <a:ext uri="{FF2B5EF4-FFF2-40B4-BE49-F238E27FC236}">
              <a16:creationId xmlns:a16="http://schemas.microsoft.com/office/drawing/2014/main" id="{89965E1B-B993-4297-A48D-594E1007E7EE}"/>
            </a:ext>
          </a:extLst>
        </xdr:cNvPr>
        <xdr:cNvSpPr/>
      </xdr:nvSpPr>
      <xdr:spPr>
        <a:xfrm>
          <a:off x="11240922297" y="1676400"/>
          <a:ext cx="216003" cy="278670"/>
        </a:xfrm>
        <a:custGeom>
          <a:avLst/>
          <a:gdLst>
            <a:gd name="connsiteX0" fmla="*/ 1038471 w 1997598"/>
            <a:gd name="connsiteY0" fmla="*/ 1798798 h 2622542"/>
            <a:gd name="connsiteX1" fmla="*/ 1083642 w 1997598"/>
            <a:gd name="connsiteY1" fmla="*/ 1825060 h 2622542"/>
            <a:gd name="connsiteX2" fmla="*/ 1097649 w 1997598"/>
            <a:gd name="connsiteY2" fmla="*/ 1865328 h 2622542"/>
            <a:gd name="connsiteX3" fmla="*/ 1081191 w 1997598"/>
            <a:gd name="connsiteY3" fmla="*/ 1911202 h 2622542"/>
            <a:gd name="connsiteX4" fmla="*/ 1038471 w 1997598"/>
            <a:gd name="connsiteY4" fmla="*/ 1935364 h 2622542"/>
            <a:gd name="connsiteX5" fmla="*/ 987696 w 1997598"/>
            <a:gd name="connsiteY5" fmla="*/ 1562783 h 2622542"/>
            <a:gd name="connsiteX6" fmla="*/ 987696 w 1997598"/>
            <a:gd name="connsiteY6" fmla="*/ 1683942 h 2622542"/>
            <a:gd name="connsiteX7" fmla="*/ 953730 w 1997598"/>
            <a:gd name="connsiteY7" fmla="*/ 1658378 h 2622542"/>
            <a:gd name="connsiteX8" fmla="*/ 942524 w 1997598"/>
            <a:gd name="connsiteY8" fmla="*/ 1623713 h 2622542"/>
            <a:gd name="connsiteX9" fmla="*/ 954780 w 1997598"/>
            <a:gd name="connsiteY9" fmla="*/ 1586593 h 2622542"/>
            <a:gd name="connsiteX10" fmla="*/ 987696 w 1997598"/>
            <a:gd name="connsiteY10" fmla="*/ 1562783 h 2622542"/>
            <a:gd name="connsiteX11" fmla="*/ 987696 w 1997598"/>
            <a:gd name="connsiteY11" fmla="*/ 1451780 h 2622542"/>
            <a:gd name="connsiteX12" fmla="*/ 987696 w 1997598"/>
            <a:gd name="connsiteY12" fmla="*/ 1486445 h 2622542"/>
            <a:gd name="connsiteX13" fmla="*/ 891050 w 1997598"/>
            <a:gd name="connsiteY13" fmla="*/ 1531616 h 2622542"/>
            <a:gd name="connsiteX14" fmla="*/ 854984 w 1997598"/>
            <a:gd name="connsiteY14" fmla="*/ 1627914 h 2622542"/>
            <a:gd name="connsiteX15" fmla="*/ 886849 w 1997598"/>
            <a:gd name="connsiteY15" fmla="*/ 1724560 h 2622542"/>
            <a:gd name="connsiteX16" fmla="*/ 987696 w 1997598"/>
            <a:gd name="connsiteY16" fmla="*/ 1783738 h 2622542"/>
            <a:gd name="connsiteX17" fmla="*/ 987696 w 1997598"/>
            <a:gd name="connsiteY17" fmla="*/ 1930460 h 2622542"/>
            <a:gd name="connsiteX18" fmla="*/ 953379 w 1997598"/>
            <a:gd name="connsiteY18" fmla="*/ 1901047 h 2622542"/>
            <a:gd name="connsiteX19" fmla="*/ 932368 w 1997598"/>
            <a:gd name="connsiteY19" fmla="*/ 1852725 h 2622542"/>
            <a:gd name="connsiteX20" fmla="*/ 840974 w 1997598"/>
            <a:gd name="connsiteY20" fmla="*/ 1862529 h 2622542"/>
            <a:gd name="connsiteX21" fmla="*/ 889297 w 1997598"/>
            <a:gd name="connsiteY21" fmla="*/ 1969329 h 2622542"/>
            <a:gd name="connsiteX22" fmla="*/ 987696 w 1997598"/>
            <a:gd name="connsiteY22" fmla="*/ 2014502 h 2622542"/>
            <a:gd name="connsiteX23" fmla="*/ 987696 w 1997598"/>
            <a:gd name="connsiteY23" fmla="*/ 2078232 h 2622542"/>
            <a:gd name="connsiteX24" fmla="*/ 1038471 w 1997598"/>
            <a:gd name="connsiteY24" fmla="*/ 2078232 h 2622542"/>
            <a:gd name="connsiteX25" fmla="*/ 1038471 w 1997598"/>
            <a:gd name="connsiteY25" fmla="*/ 2012749 h 2622542"/>
            <a:gd name="connsiteX26" fmla="*/ 1144921 w 1997598"/>
            <a:gd name="connsiteY26" fmla="*/ 1959525 h 2622542"/>
            <a:gd name="connsiteX27" fmla="*/ 1183440 w 1997598"/>
            <a:gd name="connsiteY27" fmla="*/ 1852725 h 2622542"/>
            <a:gd name="connsiteX28" fmla="*/ 1152976 w 1997598"/>
            <a:gd name="connsiteY28" fmla="*/ 1759928 h 2622542"/>
            <a:gd name="connsiteX29" fmla="*/ 1038471 w 1997598"/>
            <a:gd name="connsiteY29" fmla="*/ 1700750 h 2622542"/>
            <a:gd name="connsiteX30" fmla="*/ 1038471 w 1997598"/>
            <a:gd name="connsiteY30" fmla="*/ 1563833 h 2622542"/>
            <a:gd name="connsiteX31" fmla="*/ 1080492 w 1997598"/>
            <a:gd name="connsiteY31" fmla="*/ 1619859 h 2622542"/>
            <a:gd name="connsiteX32" fmla="*/ 1169083 w 1997598"/>
            <a:gd name="connsiteY32" fmla="*/ 1608306 h 2622542"/>
            <a:gd name="connsiteX33" fmla="*/ 1127065 w 1997598"/>
            <a:gd name="connsiteY33" fmla="*/ 1524616 h 2622542"/>
            <a:gd name="connsiteX34" fmla="*/ 1038471 w 1997598"/>
            <a:gd name="connsiteY34" fmla="*/ 1486445 h 2622542"/>
            <a:gd name="connsiteX35" fmla="*/ 1038471 w 1997598"/>
            <a:gd name="connsiteY35" fmla="*/ 1451780 h 2622542"/>
            <a:gd name="connsiteX36" fmla="*/ 1018529 w 1997598"/>
            <a:gd name="connsiteY36" fmla="*/ 1275937 h 2622542"/>
            <a:gd name="connsiteX37" fmla="*/ 1488375 w 1997598"/>
            <a:gd name="connsiteY37" fmla="*/ 1745783 h 2622542"/>
            <a:gd name="connsiteX38" fmla="*/ 1018529 w 1997598"/>
            <a:gd name="connsiteY38" fmla="*/ 2215629 h 2622542"/>
            <a:gd name="connsiteX39" fmla="*/ 548683 w 1997598"/>
            <a:gd name="connsiteY39" fmla="*/ 1745783 h 2622542"/>
            <a:gd name="connsiteX40" fmla="*/ 1018529 w 1997598"/>
            <a:gd name="connsiteY40" fmla="*/ 1275937 h 2622542"/>
            <a:gd name="connsiteX41" fmla="*/ 1018529 w 1997598"/>
            <a:gd name="connsiteY41" fmla="*/ 1183712 h 2622542"/>
            <a:gd name="connsiteX42" fmla="*/ 456458 w 1997598"/>
            <a:gd name="connsiteY42" fmla="*/ 1745783 h 2622542"/>
            <a:gd name="connsiteX43" fmla="*/ 1018529 w 1997598"/>
            <a:gd name="connsiteY43" fmla="*/ 2307854 h 2622542"/>
            <a:gd name="connsiteX44" fmla="*/ 1580600 w 1997598"/>
            <a:gd name="connsiteY44" fmla="*/ 1745783 h 2622542"/>
            <a:gd name="connsiteX45" fmla="*/ 1018529 w 1997598"/>
            <a:gd name="connsiteY45" fmla="*/ 1183712 h 2622542"/>
            <a:gd name="connsiteX46" fmla="*/ 664325 w 1997598"/>
            <a:gd name="connsiteY46" fmla="*/ 707629 h 2622542"/>
            <a:gd name="connsiteX47" fmla="*/ 1314151 w 1997598"/>
            <a:gd name="connsiteY47" fmla="*/ 707629 h 2622542"/>
            <a:gd name="connsiteX48" fmla="*/ 1997478 w 1997598"/>
            <a:gd name="connsiteY48" fmla="*/ 1799581 h 2622542"/>
            <a:gd name="connsiteX49" fmla="*/ 1568718 w 1997598"/>
            <a:gd name="connsiteY49" fmla="*/ 2622542 h 2622542"/>
            <a:gd name="connsiteX50" fmla="*/ 429850 w 1997598"/>
            <a:gd name="connsiteY50" fmla="*/ 2615846 h 2622542"/>
            <a:gd name="connsiteX51" fmla="*/ 1100 w 1997598"/>
            <a:gd name="connsiteY51" fmla="*/ 1792886 h 2622542"/>
            <a:gd name="connsiteX52" fmla="*/ 664325 w 1997598"/>
            <a:gd name="connsiteY52" fmla="*/ 707629 h 2622542"/>
            <a:gd name="connsiteX53" fmla="*/ 986902 w 1997598"/>
            <a:gd name="connsiteY53" fmla="*/ 180 h 2622542"/>
            <a:gd name="connsiteX54" fmla="*/ 1253856 w 1997598"/>
            <a:gd name="connsiteY54" fmla="*/ 231858 h 2622542"/>
            <a:gd name="connsiteX55" fmla="*/ 1602233 w 1997598"/>
            <a:gd name="connsiteY55" fmla="*/ 211770 h 2622542"/>
            <a:gd name="connsiteX56" fmla="*/ 1307453 w 1997598"/>
            <a:gd name="connsiteY56" fmla="*/ 647228 h 2622542"/>
            <a:gd name="connsiteX57" fmla="*/ 1253841 w 1997598"/>
            <a:gd name="connsiteY57" fmla="*/ 646050 h 2622542"/>
            <a:gd name="connsiteX58" fmla="*/ 1307042 w 1997598"/>
            <a:gd name="connsiteY58" fmla="*/ 424909 h 2622542"/>
            <a:gd name="connsiteX59" fmla="*/ 1275900 w 1997598"/>
            <a:gd name="connsiteY59" fmla="*/ 369830 h 2622542"/>
            <a:gd name="connsiteX60" fmla="*/ 1275900 w 1997598"/>
            <a:gd name="connsiteY60" fmla="*/ 369830 h 2622542"/>
            <a:gd name="connsiteX61" fmla="*/ 1224136 w 1997598"/>
            <a:gd name="connsiteY61" fmla="*/ 400473 h 2622542"/>
            <a:gd name="connsiteX62" fmla="*/ 1165526 w 1997598"/>
            <a:gd name="connsiteY62" fmla="*/ 644109 h 2622542"/>
            <a:gd name="connsiteX63" fmla="*/ 1041982 w 1997598"/>
            <a:gd name="connsiteY63" fmla="*/ 641396 h 2622542"/>
            <a:gd name="connsiteX64" fmla="*/ 1041017 w 1997598"/>
            <a:gd name="connsiteY64" fmla="*/ 583209 h 2622542"/>
            <a:gd name="connsiteX65" fmla="*/ 997569 w 1997598"/>
            <a:gd name="connsiteY65" fmla="*/ 537907 h 2622542"/>
            <a:gd name="connsiteX66" fmla="*/ 997570 w 1997598"/>
            <a:gd name="connsiteY66" fmla="*/ 537908 h 2622542"/>
            <a:gd name="connsiteX67" fmla="*/ 955600 w 1997598"/>
            <a:gd name="connsiteY67" fmla="*/ 581732 h 2622542"/>
            <a:gd name="connsiteX68" fmla="*/ 956559 w 1997598"/>
            <a:gd name="connsiteY68" fmla="*/ 639518 h 2622542"/>
            <a:gd name="connsiteX69" fmla="*/ 845567 w 1997598"/>
            <a:gd name="connsiteY69" fmla="*/ 637080 h 2622542"/>
            <a:gd name="connsiteX70" fmla="*/ 799761 w 1997598"/>
            <a:gd name="connsiteY70" fmla="*/ 506078 h 2622542"/>
            <a:gd name="connsiteX71" fmla="*/ 744896 w 1997598"/>
            <a:gd name="connsiteY71" fmla="*/ 477778 h 2622542"/>
            <a:gd name="connsiteX72" fmla="*/ 744897 w 1997598"/>
            <a:gd name="connsiteY72" fmla="*/ 477779 h 2622542"/>
            <a:gd name="connsiteX73" fmla="*/ 719619 w 1997598"/>
            <a:gd name="connsiteY73" fmla="*/ 534100 h 2622542"/>
            <a:gd name="connsiteX74" fmla="*/ 754930 w 1997598"/>
            <a:gd name="connsiteY74" fmla="*/ 635089 h 2622542"/>
            <a:gd name="connsiteX75" fmla="*/ 697819 w 1997598"/>
            <a:gd name="connsiteY75" fmla="*/ 633834 h 2622542"/>
            <a:gd name="connsiteX76" fmla="*/ 382954 w 1997598"/>
            <a:gd name="connsiteY76" fmla="*/ 198378 h 2622542"/>
            <a:gd name="connsiteX77" fmla="*/ 764810 w 1997598"/>
            <a:gd name="connsiteY77" fmla="*/ 218466 h 2622542"/>
            <a:gd name="connsiteX78" fmla="*/ 986902 w 1997598"/>
            <a:gd name="connsiteY78" fmla="*/ 180 h 26225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</a:cxnLst>
          <a:rect l="l" t="t" r="r" b="b"/>
          <a:pathLst>
            <a:path w="1997598" h="2622542">
              <a:moveTo>
                <a:pt x="1038471" y="1798798"/>
              </a:moveTo>
              <a:cubicBezTo>
                <a:pt x="1059481" y="1804868"/>
                <a:pt x="1074537" y="1813621"/>
                <a:pt x="1083642" y="1825060"/>
              </a:cubicBezTo>
              <a:cubicBezTo>
                <a:pt x="1092981" y="1836266"/>
                <a:pt x="1097649" y="1849687"/>
                <a:pt x="1097649" y="1865328"/>
              </a:cubicBezTo>
              <a:cubicBezTo>
                <a:pt x="1097649" y="1882836"/>
                <a:pt x="1092164" y="1898129"/>
                <a:pt x="1081191" y="1911202"/>
              </a:cubicBezTo>
              <a:cubicBezTo>
                <a:pt x="1070218" y="1924039"/>
                <a:pt x="1055979" y="1932094"/>
                <a:pt x="1038471" y="1935364"/>
              </a:cubicBezTo>
              <a:close/>
              <a:moveTo>
                <a:pt x="987696" y="1562783"/>
              </a:moveTo>
              <a:lnTo>
                <a:pt x="987696" y="1683942"/>
              </a:lnTo>
              <a:cubicBezTo>
                <a:pt x="972522" y="1677407"/>
                <a:pt x="961201" y="1668886"/>
                <a:pt x="953730" y="1658378"/>
              </a:cubicBezTo>
              <a:cubicBezTo>
                <a:pt x="946260" y="1647642"/>
                <a:pt x="942524" y="1636085"/>
                <a:pt x="942524" y="1623713"/>
              </a:cubicBezTo>
              <a:cubicBezTo>
                <a:pt x="942524" y="1610174"/>
                <a:pt x="946611" y="1597799"/>
                <a:pt x="954780" y="1586593"/>
              </a:cubicBezTo>
              <a:cubicBezTo>
                <a:pt x="962951" y="1575386"/>
                <a:pt x="973923" y="1567450"/>
                <a:pt x="987696" y="1562783"/>
              </a:cubicBezTo>
              <a:close/>
              <a:moveTo>
                <a:pt x="987696" y="1451780"/>
              </a:moveTo>
              <a:lnTo>
                <a:pt x="987696" y="1486445"/>
              </a:lnTo>
              <a:cubicBezTo>
                <a:pt x="947543" y="1490413"/>
                <a:pt x="915327" y="1505473"/>
                <a:pt x="891050" y="1531616"/>
              </a:cubicBezTo>
              <a:cubicBezTo>
                <a:pt x="867004" y="1557531"/>
                <a:pt x="854984" y="1589629"/>
                <a:pt x="854984" y="1627914"/>
              </a:cubicBezTo>
              <a:cubicBezTo>
                <a:pt x="854984" y="1665731"/>
                <a:pt x="865606" y="1697947"/>
                <a:pt x="886849" y="1724560"/>
              </a:cubicBezTo>
              <a:cubicBezTo>
                <a:pt x="908326" y="1750941"/>
                <a:pt x="941940" y="1770669"/>
                <a:pt x="987696" y="1783738"/>
              </a:cubicBezTo>
              <a:lnTo>
                <a:pt x="987696" y="1930460"/>
              </a:lnTo>
              <a:cubicBezTo>
                <a:pt x="975088" y="1924391"/>
                <a:pt x="963653" y="1914587"/>
                <a:pt x="953379" y="1901047"/>
              </a:cubicBezTo>
              <a:cubicBezTo>
                <a:pt x="943109" y="1887507"/>
                <a:pt x="936104" y="1871397"/>
                <a:pt x="932368" y="1852725"/>
              </a:cubicBezTo>
              <a:lnTo>
                <a:pt x="840974" y="1862529"/>
              </a:lnTo>
              <a:cubicBezTo>
                <a:pt x="847979" y="1908518"/>
                <a:pt x="864085" y="1944119"/>
                <a:pt x="889297" y="1969329"/>
              </a:cubicBezTo>
              <a:cubicBezTo>
                <a:pt x="914509" y="1994541"/>
                <a:pt x="947310" y="2009597"/>
                <a:pt x="987696" y="2014502"/>
              </a:cubicBezTo>
              <a:lnTo>
                <a:pt x="987696" y="2078232"/>
              </a:lnTo>
              <a:lnTo>
                <a:pt x="1038471" y="2078232"/>
              </a:lnTo>
              <a:lnTo>
                <a:pt x="1038471" y="2012749"/>
              </a:lnTo>
              <a:cubicBezTo>
                <a:pt x="1083994" y="2006214"/>
                <a:pt x="1119476" y="1988473"/>
                <a:pt x="1144921" y="1959525"/>
              </a:cubicBezTo>
              <a:cubicBezTo>
                <a:pt x="1170602" y="1930578"/>
                <a:pt x="1183440" y="1894978"/>
                <a:pt x="1183440" y="1852725"/>
              </a:cubicBezTo>
              <a:cubicBezTo>
                <a:pt x="1183440" y="1814904"/>
                <a:pt x="1173288" y="1783971"/>
                <a:pt x="1152976" y="1759928"/>
              </a:cubicBezTo>
              <a:cubicBezTo>
                <a:pt x="1132665" y="1735648"/>
                <a:pt x="1094497" y="1715925"/>
                <a:pt x="1038471" y="1700750"/>
              </a:cubicBezTo>
              <a:lnTo>
                <a:pt x="1038471" y="1563833"/>
              </a:lnTo>
              <a:cubicBezTo>
                <a:pt x="1061116" y="1573638"/>
                <a:pt x="1075122" y="1592315"/>
                <a:pt x="1080492" y="1619859"/>
              </a:cubicBezTo>
              <a:lnTo>
                <a:pt x="1169083" y="1608306"/>
              </a:lnTo>
              <a:cubicBezTo>
                <a:pt x="1163013" y="1573286"/>
                <a:pt x="1149008" y="1545389"/>
                <a:pt x="1127065" y="1524616"/>
              </a:cubicBezTo>
              <a:cubicBezTo>
                <a:pt x="1105119" y="1503605"/>
                <a:pt x="1075587" y="1490883"/>
                <a:pt x="1038471" y="1486445"/>
              </a:cubicBezTo>
              <a:lnTo>
                <a:pt x="1038471" y="1451780"/>
              </a:lnTo>
              <a:close/>
              <a:moveTo>
                <a:pt x="1018529" y="1275937"/>
              </a:moveTo>
              <a:cubicBezTo>
                <a:pt x="1278018" y="1275937"/>
                <a:pt x="1488375" y="1486294"/>
                <a:pt x="1488375" y="1745783"/>
              </a:cubicBezTo>
              <a:cubicBezTo>
                <a:pt x="1488375" y="2005272"/>
                <a:pt x="1278018" y="2215629"/>
                <a:pt x="1018529" y="2215629"/>
              </a:cubicBezTo>
              <a:cubicBezTo>
                <a:pt x="759040" y="2215629"/>
                <a:pt x="548683" y="2005272"/>
                <a:pt x="548683" y="1745783"/>
              </a:cubicBezTo>
              <a:cubicBezTo>
                <a:pt x="548683" y="1486294"/>
                <a:pt x="759040" y="1275937"/>
                <a:pt x="1018529" y="1275937"/>
              </a:cubicBezTo>
              <a:close/>
              <a:moveTo>
                <a:pt x="1018529" y="1183712"/>
              </a:moveTo>
              <a:cubicBezTo>
                <a:pt x="708106" y="1183712"/>
                <a:pt x="456458" y="1435360"/>
                <a:pt x="456458" y="1745783"/>
              </a:cubicBezTo>
              <a:cubicBezTo>
                <a:pt x="456458" y="2056206"/>
                <a:pt x="708106" y="2307854"/>
                <a:pt x="1018529" y="2307854"/>
              </a:cubicBezTo>
              <a:cubicBezTo>
                <a:pt x="1328952" y="2307854"/>
                <a:pt x="1580600" y="2056206"/>
                <a:pt x="1580600" y="1745783"/>
              </a:cubicBezTo>
              <a:cubicBezTo>
                <a:pt x="1580600" y="1435360"/>
                <a:pt x="1328952" y="1183712"/>
                <a:pt x="1018529" y="1183712"/>
              </a:cubicBezTo>
              <a:close/>
              <a:moveTo>
                <a:pt x="664325" y="707629"/>
              </a:moveTo>
              <a:lnTo>
                <a:pt x="1314151" y="707629"/>
              </a:lnTo>
              <a:cubicBezTo>
                <a:pt x="1314151" y="707629"/>
                <a:pt x="2008098" y="1167205"/>
                <a:pt x="1997478" y="1799581"/>
              </a:cubicBezTo>
              <a:cubicBezTo>
                <a:pt x="1985742" y="2498450"/>
                <a:pt x="1568718" y="2622542"/>
                <a:pt x="1568718" y="2622542"/>
              </a:cubicBezTo>
              <a:lnTo>
                <a:pt x="429850" y="2615846"/>
              </a:lnTo>
              <a:cubicBezTo>
                <a:pt x="429850" y="2615846"/>
                <a:pt x="-25234" y="2404706"/>
                <a:pt x="1100" y="1792886"/>
              </a:cubicBezTo>
              <a:cubicBezTo>
                <a:pt x="27107" y="1188661"/>
                <a:pt x="664325" y="707629"/>
                <a:pt x="664325" y="707629"/>
              </a:cubicBezTo>
              <a:close/>
              <a:moveTo>
                <a:pt x="986902" y="180"/>
              </a:moveTo>
              <a:cubicBezTo>
                <a:pt x="1109577" y="-4712"/>
                <a:pt x="1237396" y="90440"/>
                <a:pt x="1253856" y="231858"/>
              </a:cubicBezTo>
              <a:cubicBezTo>
                <a:pt x="1388526" y="103410"/>
                <a:pt x="1501498" y="170515"/>
                <a:pt x="1602233" y="211770"/>
              </a:cubicBezTo>
              <a:lnTo>
                <a:pt x="1307453" y="647228"/>
              </a:lnTo>
              <a:lnTo>
                <a:pt x="1253841" y="646050"/>
              </a:lnTo>
              <a:lnTo>
                <a:pt x="1307042" y="424909"/>
              </a:lnTo>
              <a:cubicBezTo>
                <a:pt x="1312735" y="401236"/>
                <a:pt x="1298793" y="376577"/>
                <a:pt x="1275900" y="369830"/>
              </a:cubicBezTo>
              <a:lnTo>
                <a:pt x="1275900" y="369830"/>
              </a:lnTo>
              <a:cubicBezTo>
                <a:pt x="1253009" y="363080"/>
                <a:pt x="1229832" y="376802"/>
                <a:pt x="1224136" y="400473"/>
              </a:cubicBezTo>
              <a:lnTo>
                <a:pt x="1165526" y="644109"/>
              </a:lnTo>
              <a:lnTo>
                <a:pt x="1041982" y="641396"/>
              </a:lnTo>
              <a:lnTo>
                <a:pt x="1041017" y="583209"/>
              </a:lnTo>
              <a:cubicBezTo>
                <a:pt x="1040609" y="558598"/>
                <a:pt x="1021158" y="538315"/>
                <a:pt x="997569" y="537907"/>
              </a:cubicBezTo>
              <a:lnTo>
                <a:pt x="997570" y="537908"/>
              </a:lnTo>
              <a:cubicBezTo>
                <a:pt x="973984" y="537499"/>
                <a:pt x="955192" y="557122"/>
                <a:pt x="955600" y="581732"/>
              </a:cubicBezTo>
              <a:lnTo>
                <a:pt x="956559" y="639518"/>
              </a:lnTo>
              <a:lnTo>
                <a:pt x="845567" y="637080"/>
              </a:lnTo>
              <a:lnTo>
                <a:pt x="799761" y="506078"/>
              </a:lnTo>
              <a:cubicBezTo>
                <a:pt x="791590" y="482710"/>
                <a:pt x="767027" y="470040"/>
                <a:pt x="744896" y="477778"/>
              </a:cubicBezTo>
              <a:lnTo>
                <a:pt x="744897" y="477779"/>
              </a:lnTo>
              <a:cubicBezTo>
                <a:pt x="722766" y="485517"/>
                <a:pt x="711450" y="510735"/>
                <a:pt x="719619" y="534100"/>
              </a:cubicBezTo>
              <a:lnTo>
                <a:pt x="754930" y="635089"/>
              </a:lnTo>
              <a:lnTo>
                <a:pt x="697819" y="633834"/>
              </a:lnTo>
              <a:lnTo>
                <a:pt x="382954" y="198378"/>
              </a:lnTo>
              <a:cubicBezTo>
                <a:pt x="500883" y="146647"/>
                <a:pt x="611231" y="145422"/>
                <a:pt x="764810" y="218466"/>
              </a:cubicBezTo>
              <a:cubicBezTo>
                <a:pt x="799186" y="68313"/>
                <a:pt x="891489" y="3986"/>
                <a:pt x="986902" y="180"/>
              </a:cubicBezTo>
              <a:close/>
            </a:path>
          </a:pathLst>
        </a:custGeom>
        <a:solidFill>
          <a:schemeClr val="bg1"/>
        </a:solidFill>
        <a:ln w="18002" cap="flat">
          <a:noFill/>
          <a:prstDash val="solid"/>
          <a:miter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38103</xdr:colOff>
      <xdr:row>13</xdr:row>
      <xdr:rowOff>104775</xdr:rowOff>
    </xdr:from>
    <xdr:to>
      <xdr:col>0</xdr:col>
      <xdr:colOff>381002</xdr:colOff>
      <xdr:row>15</xdr:row>
      <xdr:rowOff>66674</xdr:rowOff>
    </xdr:to>
    <xdr:pic>
      <xdr:nvPicPr>
        <xdr:cNvPr id="20" name="גרפיקה 19" descr="שאלות קו מיתאר">
          <a:extLst>
            <a:ext uri="{FF2B5EF4-FFF2-40B4-BE49-F238E27FC236}">
              <a16:creationId xmlns:a16="http://schemas.microsoft.com/office/drawing/2014/main" id="{BA547E1F-6D02-42F3-9C28-89A39789C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40871598" y="2705100"/>
          <a:ext cx="342899" cy="342899"/>
        </a:xfrm>
        <a:prstGeom prst="rect">
          <a:avLst/>
        </a:prstGeom>
      </xdr:spPr>
    </xdr:pic>
    <xdr:clientData/>
  </xdr:twoCellAnchor>
  <xdr:twoCellAnchor editAs="absolute">
    <xdr:from>
      <xdr:col>0</xdr:col>
      <xdr:colOff>276228</xdr:colOff>
      <xdr:row>3</xdr:row>
      <xdr:rowOff>66675</xdr:rowOff>
    </xdr:from>
    <xdr:to>
      <xdr:col>1</xdr:col>
      <xdr:colOff>342900</xdr:colOff>
      <xdr:row>6</xdr:row>
      <xdr:rowOff>66675</xdr:rowOff>
    </xdr:to>
    <xdr:sp macro="" textlink="הגדרות!C8">
      <xdr:nvSpPr>
        <xdr:cNvPr id="21" name="TextBox 13">
          <a:extLst>
            <a:ext uri="{FF2B5EF4-FFF2-40B4-BE49-F238E27FC236}">
              <a16:creationId xmlns:a16="http://schemas.microsoft.com/office/drawing/2014/main" id="{D23746A6-758B-4605-BF64-F82BBFC3838E}"/>
            </a:ext>
          </a:extLst>
        </xdr:cNvPr>
        <xdr:cNvSpPr txBox="1"/>
      </xdr:nvSpPr>
      <xdr:spPr>
        <a:xfrm>
          <a:off x="11239719075" y="742950"/>
          <a:ext cx="1257297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802C50F1-0F6C-40EB-90B7-CF3D13374386}" type="TxLink">
            <a:rPr lang="he-IL" sz="1100" b="0" i="0" u="none" strike="noStrike">
              <a:solidFill>
                <a:schemeClr val="accent5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pPr marL="0" indent="0" algn="r"/>
            <a:t>העסק שלי</a:t>
          </a:fld>
          <a:endParaRPr lang="en-US" b="0" i="0" u="none" strike="noStrike">
            <a:solidFill>
              <a:schemeClr val="accent5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>
    <xdr:from>
      <xdr:col>7</xdr:col>
      <xdr:colOff>566739</xdr:colOff>
      <xdr:row>22</xdr:row>
      <xdr:rowOff>95250</xdr:rowOff>
    </xdr:from>
    <xdr:to>
      <xdr:col>11</xdr:col>
      <xdr:colOff>523876</xdr:colOff>
      <xdr:row>36</xdr:row>
      <xdr:rowOff>57150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FDF89410-7CFF-49DE-073D-A11108D0A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766762</xdr:colOff>
      <xdr:row>25</xdr:row>
      <xdr:rowOff>109538</xdr:rowOff>
    </xdr:from>
    <xdr:to>
      <xdr:col>11</xdr:col>
      <xdr:colOff>500062</xdr:colOff>
      <xdr:row>32</xdr:row>
      <xdr:rowOff>147638</xdr:rowOff>
    </xdr:to>
    <xdr:sp macro="" textlink="$P$8">
      <xdr:nvSpPr>
        <xdr:cNvPr id="4" name="תיבת טקסט 3">
          <a:extLst>
            <a:ext uri="{FF2B5EF4-FFF2-40B4-BE49-F238E27FC236}">
              <a16:creationId xmlns:a16="http://schemas.microsoft.com/office/drawing/2014/main" id="{0D674A95-987A-2C59-8477-16EFD6B3F763}"/>
            </a:ext>
          </a:extLst>
        </xdr:cNvPr>
        <xdr:cNvSpPr txBox="1"/>
      </xdr:nvSpPr>
      <xdr:spPr>
        <a:xfrm rot="16200000">
          <a:off x="11229136801" y="5343525"/>
          <a:ext cx="13716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fld id="{5D8CA013-7582-46DC-B0CF-9451320C9BFA}" type="TxLink">
            <a:rPr lang="en-US" sz="2000" b="1" i="0" u="none" strike="noStrike">
              <a:solidFill>
                <a:srgbClr val="CC0099"/>
              </a:solidFill>
              <a:effectLst>
                <a:reflection blurRad="6350" stA="60000" endA="900" endPos="60000" dist="60007" dir="5400000" sy="-100000" algn="bl" rotWithShape="0"/>
              </a:effectLst>
              <a:latin typeface="Aptos Display"/>
            </a:rPr>
            <a:pPr algn="ctr" rtl="0"/>
            <a:t>₪ 73,500</a:t>
          </a:fld>
          <a:endParaRPr lang="LID4096" sz="2000">
            <a:solidFill>
              <a:srgbClr val="CC0099"/>
            </a:solidFill>
            <a:effectLst>
              <a:reflection blurRad="6350" stA="60000" endA="900" endPos="60000" dist="60007" dir="5400000" sy="-100000" algn="bl" rotWithShape="0"/>
            </a:effectLst>
          </a:endParaRPr>
        </a:p>
      </xdr:txBody>
    </xdr:sp>
    <xdr:clientData/>
  </xdr:twoCellAnchor>
  <xdr:twoCellAnchor>
    <xdr:from>
      <xdr:col>1</xdr:col>
      <xdr:colOff>742950</xdr:colOff>
      <xdr:row>22</xdr:row>
      <xdr:rowOff>104775</xdr:rowOff>
    </xdr:from>
    <xdr:to>
      <xdr:col>6</xdr:col>
      <xdr:colOff>754592</xdr:colOff>
      <xdr:row>36</xdr:row>
      <xdr:rowOff>99483</xdr:rowOff>
    </xdr:to>
    <xdr:graphicFrame macro="">
      <xdr:nvGraphicFramePr>
        <xdr:cNvPr id="5" name="Chart 32">
          <a:extLst>
            <a:ext uri="{FF2B5EF4-FFF2-40B4-BE49-F238E27FC236}">
              <a16:creationId xmlns:a16="http://schemas.microsoft.com/office/drawing/2014/main" id="{B30BC4C4-6F0E-4D54-B181-614BBA5A0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195262</xdr:colOff>
      <xdr:row>25</xdr:row>
      <xdr:rowOff>80963</xdr:rowOff>
    </xdr:from>
    <xdr:to>
      <xdr:col>6</xdr:col>
      <xdr:colOff>890587</xdr:colOff>
      <xdr:row>32</xdr:row>
      <xdr:rowOff>119063</xdr:rowOff>
    </xdr:to>
    <xdr:sp macro="" textlink="$P$6">
      <xdr:nvSpPr>
        <xdr:cNvPr id="6" name="תיבת טקסט 5">
          <a:extLst>
            <a:ext uri="{FF2B5EF4-FFF2-40B4-BE49-F238E27FC236}">
              <a16:creationId xmlns:a16="http://schemas.microsoft.com/office/drawing/2014/main" id="{07261540-827E-40E3-9764-EB35D2F2017C}"/>
            </a:ext>
          </a:extLst>
        </xdr:cNvPr>
        <xdr:cNvSpPr txBox="1"/>
      </xdr:nvSpPr>
      <xdr:spPr>
        <a:xfrm rot="16200000">
          <a:off x="11233556401" y="5314950"/>
          <a:ext cx="13716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 rtl="0"/>
          <a:fld id="{806EE140-4470-4BF2-BF11-3246F51A3362}" type="TxLink">
            <a:rPr lang="en-US" sz="2000" b="1" i="0" u="none" strike="noStrike">
              <a:solidFill>
                <a:schemeClr val="accent4"/>
              </a:solidFill>
              <a:effectLst>
                <a:reflection blurRad="6350" stA="60000" endA="900" endPos="60000" dist="60007" dir="5400000" sy="-100000" algn="bl" rotWithShape="0"/>
              </a:effectLst>
              <a:latin typeface="Aptos Display"/>
              <a:ea typeface="+mn-ea"/>
              <a:cs typeface="+mn-cs"/>
            </a:rPr>
            <a:pPr marL="0" indent="0" algn="ctr" rtl="0"/>
            <a:t>₪ 91,000</a:t>
          </a:fld>
          <a:endParaRPr lang="en-US" sz="2000" b="1" i="0" u="none" strike="noStrike">
            <a:solidFill>
              <a:schemeClr val="accent4"/>
            </a:solidFill>
            <a:effectLst>
              <a:reflection blurRad="6350" stA="60000" endA="900" endPos="60000" dist="60007" dir="5400000" sy="-100000" algn="bl" rotWithShape="0"/>
            </a:effectLst>
            <a:latin typeface="Aptos Display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342899</xdr:rowOff>
    </xdr:from>
    <xdr:to>
      <xdr:col>1</xdr:col>
      <xdr:colOff>361953</xdr:colOff>
      <xdr:row>175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A11F0C-2B14-44CD-931B-8AD8362BD321}"/>
            </a:ext>
          </a:extLst>
        </xdr:cNvPr>
        <xdr:cNvSpPr/>
      </xdr:nvSpPr>
      <xdr:spPr>
        <a:xfrm flipH="1">
          <a:off x="11239195197" y="571499"/>
          <a:ext cx="1552578" cy="3217545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0</xdr:col>
      <xdr:colOff>0</xdr:colOff>
      <xdr:row>12</xdr:row>
      <xdr:rowOff>180974</xdr:rowOff>
    </xdr:from>
    <xdr:to>
      <xdr:col>1</xdr:col>
      <xdr:colOff>400049</xdr:colOff>
      <xdr:row>14</xdr:row>
      <xdr:rowOff>152399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C4BE8346-42C4-42BB-BA31-E292FA2A3375}"/>
            </a:ext>
          </a:extLst>
        </xdr:cNvPr>
        <xdr:cNvSpPr/>
      </xdr:nvSpPr>
      <xdr:spPr>
        <a:xfrm flipH="1">
          <a:off x="11237556901" y="2695574"/>
          <a:ext cx="1590674" cy="371475"/>
        </a:xfrm>
        <a:custGeom>
          <a:avLst/>
          <a:gdLst>
            <a:gd name="connsiteX0" fmla="*/ 0 w 2264319"/>
            <a:gd name="connsiteY0" fmla="*/ 0 h 555812"/>
            <a:gd name="connsiteX1" fmla="*/ 2189612 w 2264319"/>
            <a:gd name="connsiteY1" fmla="*/ 0 h 555812"/>
            <a:gd name="connsiteX2" fmla="*/ 2264319 w 2264319"/>
            <a:gd name="connsiteY2" fmla="*/ 74707 h 555812"/>
            <a:gd name="connsiteX3" fmla="*/ 2264319 w 2264319"/>
            <a:gd name="connsiteY3" fmla="*/ 481105 h 555812"/>
            <a:gd name="connsiteX4" fmla="*/ 2189612 w 2264319"/>
            <a:gd name="connsiteY4" fmla="*/ 555812 h 555812"/>
            <a:gd name="connsiteX5" fmla="*/ 0 w 2264319"/>
            <a:gd name="connsiteY5" fmla="*/ 555812 h 555812"/>
            <a:gd name="connsiteX6" fmla="*/ 0 w 2264319"/>
            <a:gd name="connsiteY6" fmla="*/ 0 h 555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64319" h="555812">
              <a:moveTo>
                <a:pt x="0" y="0"/>
              </a:moveTo>
              <a:lnTo>
                <a:pt x="2189612" y="0"/>
              </a:lnTo>
              <a:cubicBezTo>
                <a:pt x="2230872" y="0"/>
                <a:pt x="2264319" y="33447"/>
                <a:pt x="2264319" y="74707"/>
              </a:cubicBezTo>
              <a:lnTo>
                <a:pt x="2264319" y="481105"/>
              </a:lnTo>
              <a:cubicBezTo>
                <a:pt x="2264319" y="522365"/>
                <a:pt x="2230872" y="555812"/>
                <a:pt x="2189612" y="555812"/>
              </a:cubicBezTo>
              <a:lnTo>
                <a:pt x="0" y="555812"/>
              </a:lnTo>
              <a:lnTo>
                <a:pt x="0" y="0"/>
              </a:lnTo>
              <a:close/>
            </a:path>
          </a:pathLst>
        </a:custGeom>
        <a:gradFill flip="none" rotWithShape="1">
          <a:gsLst>
            <a:gs pos="100000">
              <a:srgbClr val="0070C0"/>
            </a:gs>
            <a:gs pos="0">
              <a:schemeClr val="accent5">
                <a:lumMod val="60000"/>
                <a:lumOff val="40000"/>
              </a:schemeClr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 editAs="absolute">
    <xdr:from>
      <xdr:col>0</xdr:col>
      <xdr:colOff>85725</xdr:colOff>
      <xdr:row>10</xdr:row>
      <xdr:rowOff>76199</xdr:rowOff>
    </xdr:from>
    <xdr:to>
      <xdr:col>0</xdr:col>
      <xdr:colOff>337726</xdr:colOff>
      <xdr:row>11</xdr:row>
      <xdr:rowOff>133349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54498B44-8744-4E0C-BFBF-1F9123D8674F}"/>
            </a:ext>
          </a:extLst>
        </xdr:cNvPr>
        <xdr:cNvSpPr/>
      </xdr:nvSpPr>
      <xdr:spPr>
        <a:xfrm>
          <a:off x="11238809849" y="2190749"/>
          <a:ext cx="252001" cy="257175"/>
        </a:xfrm>
        <a:custGeom>
          <a:avLst/>
          <a:gdLst>
            <a:gd name="connsiteX0" fmla="*/ 478368 w 2434877"/>
            <a:gd name="connsiteY0" fmla="*/ 1660447 h 2669419"/>
            <a:gd name="connsiteX1" fmla="*/ 478368 w 2434877"/>
            <a:gd name="connsiteY1" fmla="*/ 2669419 h 2669419"/>
            <a:gd name="connsiteX2" fmla="*/ 4662 w 2434877"/>
            <a:gd name="connsiteY2" fmla="*/ 2669419 h 2669419"/>
            <a:gd name="connsiteX3" fmla="*/ 14134 w 2434877"/>
            <a:gd name="connsiteY3" fmla="*/ 2124668 h 2669419"/>
            <a:gd name="connsiteX4" fmla="*/ 805273 w 2434877"/>
            <a:gd name="connsiteY4" fmla="*/ 1333554 h 2669419"/>
            <a:gd name="connsiteX5" fmla="*/ 1072919 w 2434877"/>
            <a:gd name="connsiteY5" fmla="*/ 1601215 h 2669419"/>
            <a:gd name="connsiteX6" fmla="*/ 1072919 w 2434877"/>
            <a:gd name="connsiteY6" fmla="*/ 2664691 h 2669419"/>
            <a:gd name="connsiteX7" fmla="*/ 606315 w 2434877"/>
            <a:gd name="connsiteY7" fmla="*/ 2669407 h 2669419"/>
            <a:gd name="connsiteX8" fmla="*/ 606315 w 2434877"/>
            <a:gd name="connsiteY8" fmla="*/ 1532527 h 2669419"/>
            <a:gd name="connsiteX9" fmla="*/ 1681683 w 2434877"/>
            <a:gd name="connsiteY9" fmla="*/ 1139327 h 2669419"/>
            <a:gd name="connsiteX10" fmla="*/ 1681683 w 2434877"/>
            <a:gd name="connsiteY10" fmla="*/ 2669400 h 2669419"/>
            <a:gd name="connsiteX11" fmla="*/ 1217448 w 2434877"/>
            <a:gd name="connsiteY11" fmla="*/ 2659932 h 2669419"/>
            <a:gd name="connsiteX12" fmla="*/ 1217448 w 2434877"/>
            <a:gd name="connsiteY12" fmla="*/ 1603584 h 2669419"/>
            <a:gd name="connsiteX13" fmla="*/ 2288060 w 2434877"/>
            <a:gd name="connsiteY13" fmla="*/ 528130 h 2669419"/>
            <a:gd name="connsiteX14" fmla="*/ 2288060 w 2434877"/>
            <a:gd name="connsiteY14" fmla="*/ 2659908 h 2669419"/>
            <a:gd name="connsiteX15" fmla="*/ 1814372 w 2434877"/>
            <a:gd name="connsiteY15" fmla="*/ 2664660 h 2669419"/>
            <a:gd name="connsiteX16" fmla="*/ 1814372 w 2434877"/>
            <a:gd name="connsiteY16" fmla="*/ 1001818 h 2669419"/>
            <a:gd name="connsiteX17" fmla="*/ 1987216 w 2434877"/>
            <a:gd name="connsiteY17" fmla="*/ 0 h 2669419"/>
            <a:gd name="connsiteX18" fmla="*/ 2434877 w 2434877"/>
            <a:gd name="connsiteY18" fmla="*/ 0 h 2669419"/>
            <a:gd name="connsiteX19" fmla="*/ 2434877 w 2434877"/>
            <a:gd name="connsiteY19" fmla="*/ 461881 h 2669419"/>
            <a:gd name="connsiteX20" fmla="*/ 2323528 w 2434877"/>
            <a:gd name="connsiteY20" fmla="*/ 350532 h 2669419"/>
            <a:gd name="connsiteX21" fmla="*/ 1141637 w 2434877"/>
            <a:gd name="connsiteY21" fmla="*/ 1532450 h 2669419"/>
            <a:gd name="connsiteX22" fmla="*/ 817147 w 2434877"/>
            <a:gd name="connsiteY22" fmla="*/ 1207945 h 2669419"/>
            <a:gd name="connsiteX23" fmla="*/ 0 w 2434877"/>
            <a:gd name="connsiteY23" fmla="*/ 2001422 h 2669419"/>
            <a:gd name="connsiteX24" fmla="*/ 0 w 2434877"/>
            <a:gd name="connsiteY24" fmla="*/ 1532450 h 2669419"/>
            <a:gd name="connsiteX25" fmla="*/ 805303 w 2434877"/>
            <a:gd name="connsiteY25" fmla="*/ 727129 h 2669419"/>
            <a:gd name="connsiteX26" fmla="*/ 1146374 w 2434877"/>
            <a:gd name="connsiteY26" fmla="*/ 1068193 h 2669419"/>
            <a:gd name="connsiteX27" fmla="*/ 2100904 w 2434877"/>
            <a:gd name="connsiteY27" fmla="*/ 113688 h 26694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434877" h="2669419">
              <a:moveTo>
                <a:pt x="478368" y="1660447"/>
              </a:moveTo>
              <a:lnTo>
                <a:pt x="478368" y="2669419"/>
              </a:lnTo>
              <a:lnTo>
                <a:pt x="4662" y="2669419"/>
              </a:lnTo>
              <a:lnTo>
                <a:pt x="14134" y="2124668"/>
              </a:lnTo>
              <a:close/>
              <a:moveTo>
                <a:pt x="805273" y="1333554"/>
              </a:moveTo>
              <a:lnTo>
                <a:pt x="1072919" y="1601215"/>
              </a:lnTo>
              <a:lnTo>
                <a:pt x="1072919" y="2664691"/>
              </a:lnTo>
              <a:lnTo>
                <a:pt x="606315" y="2669407"/>
              </a:lnTo>
              <a:lnTo>
                <a:pt x="606315" y="1532527"/>
              </a:lnTo>
              <a:close/>
              <a:moveTo>
                <a:pt x="1681683" y="1139327"/>
              </a:moveTo>
              <a:lnTo>
                <a:pt x="1681683" y="2669400"/>
              </a:lnTo>
              <a:lnTo>
                <a:pt x="1217448" y="2659932"/>
              </a:lnTo>
              <a:lnTo>
                <a:pt x="1217448" y="1603584"/>
              </a:lnTo>
              <a:close/>
              <a:moveTo>
                <a:pt x="2288060" y="528130"/>
              </a:moveTo>
              <a:lnTo>
                <a:pt x="2288060" y="2659908"/>
              </a:lnTo>
              <a:lnTo>
                <a:pt x="1814372" y="2664660"/>
              </a:lnTo>
              <a:lnTo>
                <a:pt x="1814372" y="1001818"/>
              </a:lnTo>
              <a:close/>
              <a:moveTo>
                <a:pt x="1987216" y="0"/>
              </a:moveTo>
              <a:lnTo>
                <a:pt x="2434877" y="0"/>
              </a:lnTo>
              <a:lnTo>
                <a:pt x="2434877" y="461881"/>
              </a:lnTo>
              <a:lnTo>
                <a:pt x="2323528" y="350532"/>
              </a:lnTo>
              <a:lnTo>
                <a:pt x="1141637" y="1532450"/>
              </a:lnTo>
              <a:lnTo>
                <a:pt x="817147" y="1207945"/>
              </a:lnTo>
              <a:lnTo>
                <a:pt x="0" y="2001422"/>
              </a:lnTo>
              <a:lnTo>
                <a:pt x="0" y="1532450"/>
              </a:lnTo>
              <a:lnTo>
                <a:pt x="805303" y="727129"/>
              </a:lnTo>
              <a:lnTo>
                <a:pt x="1146374" y="1068193"/>
              </a:lnTo>
              <a:lnTo>
                <a:pt x="2100904" y="113688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2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352425</xdr:colOff>
      <xdr:row>9</xdr:row>
      <xdr:rowOff>180975</xdr:rowOff>
    </xdr:from>
    <xdr:to>
      <xdr:col>1</xdr:col>
      <xdr:colOff>295275</xdr:colOff>
      <xdr:row>12</xdr:row>
      <xdr:rowOff>41909</xdr:rowOff>
    </xdr:to>
    <xdr:sp macro="" textlink="">
      <xdr:nvSpPr>
        <xdr:cNvPr id="7" name="Text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58671-9E65-47AF-882F-54BBE8C0D7CB}"/>
            </a:ext>
          </a:extLst>
        </xdr:cNvPr>
        <xdr:cNvSpPr txBox="1"/>
      </xdr:nvSpPr>
      <xdr:spPr>
        <a:xfrm>
          <a:off x="11237661675" y="2095500"/>
          <a:ext cx="1133475" cy="461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tx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סיכום חודשי</a:t>
          </a:r>
          <a:endParaRPr lang="en-US" b="0" i="0" u="none" strike="noStrike">
            <a:solidFill>
              <a:schemeClr val="tx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333375</xdr:colOff>
      <xdr:row>7</xdr:row>
      <xdr:rowOff>76200</xdr:rowOff>
    </xdr:from>
    <xdr:to>
      <xdr:col>1</xdr:col>
      <xdr:colOff>333375</xdr:colOff>
      <xdr:row>9</xdr:row>
      <xdr:rowOff>156209</xdr:rowOff>
    </xdr:to>
    <xdr:sp macro="" textlink="">
      <xdr:nvSpPr>
        <xdr:cNvPr id="4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C815FA-DFA0-42E0-9E94-BE8DEA95AE64}"/>
            </a:ext>
          </a:extLst>
        </xdr:cNvPr>
        <xdr:cNvSpPr txBox="1"/>
      </xdr:nvSpPr>
      <xdr:spPr>
        <a:xfrm>
          <a:off x="11237623575" y="1590675"/>
          <a:ext cx="1190625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tx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הכנסות והוצאות</a:t>
          </a:r>
          <a:endParaRPr lang="en-US" b="0" i="0" u="none" strike="noStrike">
            <a:solidFill>
              <a:schemeClr val="tx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390525</xdr:colOff>
      <xdr:row>12</xdr:row>
      <xdr:rowOff>133350</xdr:rowOff>
    </xdr:from>
    <xdr:to>
      <xdr:col>1</xdr:col>
      <xdr:colOff>334240</xdr:colOff>
      <xdr:row>14</xdr:row>
      <xdr:rowOff>213359</xdr:rowOff>
    </xdr:to>
    <xdr:sp macro="" textlink="">
      <xdr:nvSpPr>
        <xdr:cNvPr id="6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975268-394F-40C9-A107-7F22C4F5DE0D}"/>
            </a:ext>
          </a:extLst>
        </xdr:cNvPr>
        <xdr:cNvSpPr txBox="1"/>
      </xdr:nvSpPr>
      <xdr:spPr>
        <a:xfrm>
          <a:off x="11237622710" y="2647950"/>
          <a:ext cx="1134340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הגדרות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114300</xdr:colOff>
      <xdr:row>7</xdr:row>
      <xdr:rowOff>161925</xdr:rowOff>
    </xdr:from>
    <xdr:to>
      <xdr:col>0</xdr:col>
      <xdr:colOff>330303</xdr:colOff>
      <xdr:row>9</xdr:row>
      <xdr:rowOff>40545</xdr:rowOff>
    </xdr:to>
    <xdr:sp macro="" textlink="">
      <xdr:nvSpPr>
        <xdr:cNvPr id="8" name="Freeform: Shape 14">
          <a:extLst>
            <a:ext uri="{FF2B5EF4-FFF2-40B4-BE49-F238E27FC236}">
              <a16:creationId xmlns:a16="http://schemas.microsoft.com/office/drawing/2014/main" id="{1DA4677C-667F-45E0-9E95-3C9635668542}"/>
            </a:ext>
          </a:extLst>
        </xdr:cNvPr>
        <xdr:cNvSpPr/>
      </xdr:nvSpPr>
      <xdr:spPr>
        <a:xfrm>
          <a:off x="11238817272" y="1676400"/>
          <a:ext cx="216003" cy="278670"/>
        </a:xfrm>
        <a:custGeom>
          <a:avLst/>
          <a:gdLst>
            <a:gd name="connsiteX0" fmla="*/ 1038471 w 1997598"/>
            <a:gd name="connsiteY0" fmla="*/ 1798798 h 2622542"/>
            <a:gd name="connsiteX1" fmla="*/ 1083642 w 1997598"/>
            <a:gd name="connsiteY1" fmla="*/ 1825060 h 2622542"/>
            <a:gd name="connsiteX2" fmla="*/ 1097649 w 1997598"/>
            <a:gd name="connsiteY2" fmla="*/ 1865328 h 2622542"/>
            <a:gd name="connsiteX3" fmla="*/ 1081191 w 1997598"/>
            <a:gd name="connsiteY3" fmla="*/ 1911202 h 2622542"/>
            <a:gd name="connsiteX4" fmla="*/ 1038471 w 1997598"/>
            <a:gd name="connsiteY4" fmla="*/ 1935364 h 2622542"/>
            <a:gd name="connsiteX5" fmla="*/ 987696 w 1997598"/>
            <a:gd name="connsiteY5" fmla="*/ 1562783 h 2622542"/>
            <a:gd name="connsiteX6" fmla="*/ 987696 w 1997598"/>
            <a:gd name="connsiteY6" fmla="*/ 1683942 h 2622542"/>
            <a:gd name="connsiteX7" fmla="*/ 953730 w 1997598"/>
            <a:gd name="connsiteY7" fmla="*/ 1658378 h 2622542"/>
            <a:gd name="connsiteX8" fmla="*/ 942524 w 1997598"/>
            <a:gd name="connsiteY8" fmla="*/ 1623713 h 2622542"/>
            <a:gd name="connsiteX9" fmla="*/ 954780 w 1997598"/>
            <a:gd name="connsiteY9" fmla="*/ 1586593 h 2622542"/>
            <a:gd name="connsiteX10" fmla="*/ 987696 w 1997598"/>
            <a:gd name="connsiteY10" fmla="*/ 1562783 h 2622542"/>
            <a:gd name="connsiteX11" fmla="*/ 987696 w 1997598"/>
            <a:gd name="connsiteY11" fmla="*/ 1451780 h 2622542"/>
            <a:gd name="connsiteX12" fmla="*/ 987696 w 1997598"/>
            <a:gd name="connsiteY12" fmla="*/ 1486445 h 2622542"/>
            <a:gd name="connsiteX13" fmla="*/ 891050 w 1997598"/>
            <a:gd name="connsiteY13" fmla="*/ 1531616 h 2622542"/>
            <a:gd name="connsiteX14" fmla="*/ 854984 w 1997598"/>
            <a:gd name="connsiteY14" fmla="*/ 1627914 h 2622542"/>
            <a:gd name="connsiteX15" fmla="*/ 886849 w 1997598"/>
            <a:gd name="connsiteY15" fmla="*/ 1724560 h 2622542"/>
            <a:gd name="connsiteX16" fmla="*/ 987696 w 1997598"/>
            <a:gd name="connsiteY16" fmla="*/ 1783738 h 2622542"/>
            <a:gd name="connsiteX17" fmla="*/ 987696 w 1997598"/>
            <a:gd name="connsiteY17" fmla="*/ 1930460 h 2622542"/>
            <a:gd name="connsiteX18" fmla="*/ 953379 w 1997598"/>
            <a:gd name="connsiteY18" fmla="*/ 1901047 h 2622542"/>
            <a:gd name="connsiteX19" fmla="*/ 932368 w 1997598"/>
            <a:gd name="connsiteY19" fmla="*/ 1852725 h 2622542"/>
            <a:gd name="connsiteX20" fmla="*/ 840974 w 1997598"/>
            <a:gd name="connsiteY20" fmla="*/ 1862529 h 2622542"/>
            <a:gd name="connsiteX21" fmla="*/ 889297 w 1997598"/>
            <a:gd name="connsiteY21" fmla="*/ 1969329 h 2622542"/>
            <a:gd name="connsiteX22" fmla="*/ 987696 w 1997598"/>
            <a:gd name="connsiteY22" fmla="*/ 2014502 h 2622542"/>
            <a:gd name="connsiteX23" fmla="*/ 987696 w 1997598"/>
            <a:gd name="connsiteY23" fmla="*/ 2078232 h 2622542"/>
            <a:gd name="connsiteX24" fmla="*/ 1038471 w 1997598"/>
            <a:gd name="connsiteY24" fmla="*/ 2078232 h 2622542"/>
            <a:gd name="connsiteX25" fmla="*/ 1038471 w 1997598"/>
            <a:gd name="connsiteY25" fmla="*/ 2012749 h 2622542"/>
            <a:gd name="connsiteX26" fmla="*/ 1144921 w 1997598"/>
            <a:gd name="connsiteY26" fmla="*/ 1959525 h 2622542"/>
            <a:gd name="connsiteX27" fmla="*/ 1183440 w 1997598"/>
            <a:gd name="connsiteY27" fmla="*/ 1852725 h 2622542"/>
            <a:gd name="connsiteX28" fmla="*/ 1152976 w 1997598"/>
            <a:gd name="connsiteY28" fmla="*/ 1759928 h 2622542"/>
            <a:gd name="connsiteX29" fmla="*/ 1038471 w 1997598"/>
            <a:gd name="connsiteY29" fmla="*/ 1700750 h 2622542"/>
            <a:gd name="connsiteX30" fmla="*/ 1038471 w 1997598"/>
            <a:gd name="connsiteY30" fmla="*/ 1563833 h 2622542"/>
            <a:gd name="connsiteX31" fmla="*/ 1080492 w 1997598"/>
            <a:gd name="connsiteY31" fmla="*/ 1619859 h 2622542"/>
            <a:gd name="connsiteX32" fmla="*/ 1169083 w 1997598"/>
            <a:gd name="connsiteY32" fmla="*/ 1608306 h 2622542"/>
            <a:gd name="connsiteX33" fmla="*/ 1127065 w 1997598"/>
            <a:gd name="connsiteY33" fmla="*/ 1524616 h 2622542"/>
            <a:gd name="connsiteX34" fmla="*/ 1038471 w 1997598"/>
            <a:gd name="connsiteY34" fmla="*/ 1486445 h 2622542"/>
            <a:gd name="connsiteX35" fmla="*/ 1038471 w 1997598"/>
            <a:gd name="connsiteY35" fmla="*/ 1451780 h 2622542"/>
            <a:gd name="connsiteX36" fmla="*/ 1018529 w 1997598"/>
            <a:gd name="connsiteY36" fmla="*/ 1275937 h 2622542"/>
            <a:gd name="connsiteX37" fmla="*/ 1488375 w 1997598"/>
            <a:gd name="connsiteY37" fmla="*/ 1745783 h 2622542"/>
            <a:gd name="connsiteX38" fmla="*/ 1018529 w 1997598"/>
            <a:gd name="connsiteY38" fmla="*/ 2215629 h 2622542"/>
            <a:gd name="connsiteX39" fmla="*/ 548683 w 1997598"/>
            <a:gd name="connsiteY39" fmla="*/ 1745783 h 2622542"/>
            <a:gd name="connsiteX40" fmla="*/ 1018529 w 1997598"/>
            <a:gd name="connsiteY40" fmla="*/ 1275937 h 2622542"/>
            <a:gd name="connsiteX41" fmla="*/ 1018529 w 1997598"/>
            <a:gd name="connsiteY41" fmla="*/ 1183712 h 2622542"/>
            <a:gd name="connsiteX42" fmla="*/ 456458 w 1997598"/>
            <a:gd name="connsiteY42" fmla="*/ 1745783 h 2622542"/>
            <a:gd name="connsiteX43" fmla="*/ 1018529 w 1997598"/>
            <a:gd name="connsiteY43" fmla="*/ 2307854 h 2622542"/>
            <a:gd name="connsiteX44" fmla="*/ 1580600 w 1997598"/>
            <a:gd name="connsiteY44" fmla="*/ 1745783 h 2622542"/>
            <a:gd name="connsiteX45" fmla="*/ 1018529 w 1997598"/>
            <a:gd name="connsiteY45" fmla="*/ 1183712 h 2622542"/>
            <a:gd name="connsiteX46" fmla="*/ 664325 w 1997598"/>
            <a:gd name="connsiteY46" fmla="*/ 707629 h 2622542"/>
            <a:gd name="connsiteX47" fmla="*/ 1314151 w 1997598"/>
            <a:gd name="connsiteY47" fmla="*/ 707629 h 2622542"/>
            <a:gd name="connsiteX48" fmla="*/ 1997478 w 1997598"/>
            <a:gd name="connsiteY48" fmla="*/ 1799581 h 2622542"/>
            <a:gd name="connsiteX49" fmla="*/ 1568718 w 1997598"/>
            <a:gd name="connsiteY49" fmla="*/ 2622542 h 2622542"/>
            <a:gd name="connsiteX50" fmla="*/ 429850 w 1997598"/>
            <a:gd name="connsiteY50" fmla="*/ 2615846 h 2622542"/>
            <a:gd name="connsiteX51" fmla="*/ 1100 w 1997598"/>
            <a:gd name="connsiteY51" fmla="*/ 1792886 h 2622542"/>
            <a:gd name="connsiteX52" fmla="*/ 664325 w 1997598"/>
            <a:gd name="connsiteY52" fmla="*/ 707629 h 2622542"/>
            <a:gd name="connsiteX53" fmla="*/ 986902 w 1997598"/>
            <a:gd name="connsiteY53" fmla="*/ 180 h 2622542"/>
            <a:gd name="connsiteX54" fmla="*/ 1253856 w 1997598"/>
            <a:gd name="connsiteY54" fmla="*/ 231858 h 2622542"/>
            <a:gd name="connsiteX55" fmla="*/ 1602233 w 1997598"/>
            <a:gd name="connsiteY55" fmla="*/ 211770 h 2622542"/>
            <a:gd name="connsiteX56" fmla="*/ 1307453 w 1997598"/>
            <a:gd name="connsiteY56" fmla="*/ 647228 h 2622542"/>
            <a:gd name="connsiteX57" fmla="*/ 1253841 w 1997598"/>
            <a:gd name="connsiteY57" fmla="*/ 646050 h 2622542"/>
            <a:gd name="connsiteX58" fmla="*/ 1307042 w 1997598"/>
            <a:gd name="connsiteY58" fmla="*/ 424909 h 2622542"/>
            <a:gd name="connsiteX59" fmla="*/ 1275900 w 1997598"/>
            <a:gd name="connsiteY59" fmla="*/ 369830 h 2622542"/>
            <a:gd name="connsiteX60" fmla="*/ 1275900 w 1997598"/>
            <a:gd name="connsiteY60" fmla="*/ 369830 h 2622542"/>
            <a:gd name="connsiteX61" fmla="*/ 1224136 w 1997598"/>
            <a:gd name="connsiteY61" fmla="*/ 400473 h 2622542"/>
            <a:gd name="connsiteX62" fmla="*/ 1165526 w 1997598"/>
            <a:gd name="connsiteY62" fmla="*/ 644109 h 2622542"/>
            <a:gd name="connsiteX63" fmla="*/ 1041982 w 1997598"/>
            <a:gd name="connsiteY63" fmla="*/ 641396 h 2622542"/>
            <a:gd name="connsiteX64" fmla="*/ 1041017 w 1997598"/>
            <a:gd name="connsiteY64" fmla="*/ 583209 h 2622542"/>
            <a:gd name="connsiteX65" fmla="*/ 997569 w 1997598"/>
            <a:gd name="connsiteY65" fmla="*/ 537907 h 2622542"/>
            <a:gd name="connsiteX66" fmla="*/ 997570 w 1997598"/>
            <a:gd name="connsiteY66" fmla="*/ 537908 h 2622542"/>
            <a:gd name="connsiteX67" fmla="*/ 955600 w 1997598"/>
            <a:gd name="connsiteY67" fmla="*/ 581732 h 2622542"/>
            <a:gd name="connsiteX68" fmla="*/ 956559 w 1997598"/>
            <a:gd name="connsiteY68" fmla="*/ 639518 h 2622542"/>
            <a:gd name="connsiteX69" fmla="*/ 845567 w 1997598"/>
            <a:gd name="connsiteY69" fmla="*/ 637080 h 2622542"/>
            <a:gd name="connsiteX70" fmla="*/ 799761 w 1997598"/>
            <a:gd name="connsiteY70" fmla="*/ 506078 h 2622542"/>
            <a:gd name="connsiteX71" fmla="*/ 744896 w 1997598"/>
            <a:gd name="connsiteY71" fmla="*/ 477778 h 2622542"/>
            <a:gd name="connsiteX72" fmla="*/ 744897 w 1997598"/>
            <a:gd name="connsiteY72" fmla="*/ 477779 h 2622542"/>
            <a:gd name="connsiteX73" fmla="*/ 719619 w 1997598"/>
            <a:gd name="connsiteY73" fmla="*/ 534100 h 2622542"/>
            <a:gd name="connsiteX74" fmla="*/ 754930 w 1997598"/>
            <a:gd name="connsiteY74" fmla="*/ 635089 h 2622542"/>
            <a:gd name="connsiteX75" fmla="*/ 697819 w 1997598"/>
            <a:gd name="connsiteY75" fmla="*/ 633834 h 2622542"/>
            <a:gd name="connsiteX76" fmla="*/ 382954 w 1997598"/>
            <a:gd name="connsiteY76" fmla="*/ 198378 h 2622542"/>
            <a:gd name="connsiteX77" fmla="*/ 764810 w 1997598"/>
            <a:gd name="connsiteY77" fmla="*/ 218466 h 2622542"/>
            <a:gd name="connsiteX78" fmla="*/ 986902 w 1997598"/>
            <a:gd name="connsiteY78" fmla="*/ 180 h 26225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</a:cxnLst>
          <a:rect l="l" t="t" r="r" b="b"/>
          <a:pathLst>
            <a:path w="1997598" h="2622542">
              <a:moveTo>
                <a:pt x="1038471" y="1798798"/>
              </a:moveTo>
              <a:cubicBezTo>
                <a:pt x="1059481" y="1804868"/>
                <a:pt x="1074537" y="1813621"/>
                <a:pt x="1083642" y="1825060"/>
              </a:cubicBezTo>
              <a:cubicBezTo>
                <a:pt x="1092981" y="1836266"/>
                <a:pt x="1097649" y="1849687"/>
                <a:pt x="1097649" y="1865328"/>
              </a:cubicBezTo>
              <a:cubicBezTo>
                <a:pt x="1097649" y="1882836"/>
                <a:pt x="1092164" y="1898129"/>
                <a:pt x="1081191" y="1911202"/>
              </a:cubicBezTo>
              <a:cubicBezTo>
                <a:pt x="1070218" y="1924039"/>
                <a:pt x="1055979" y="1932094"/>
                <a:pt x="1038471" y="1935364"/>
              </a:cubicBezTo>
              <a:close/>
              <a:moveTo>
                <a:pt x="987696" y="1562783"/>
              </a:moveTo>
              <a:lnTo>
                <a:pt x="987696" y="1683942"/>
              </a:lnTo>
              <a:cubicBezTo>
                <a:pt x="972522" y="1677407"/>
                <a:pt x="961201" y="1668886"/>
                <a:pt x="953730" y="1658378"/>
              </a:cubicBezTo>
              <a:cubicBezTo>
                <a:pt x="946260" y="1647642"/>
                <a:pt x="942524" y="1636085"/>
                <a:pt x="942524" y="1623713"/>
              </a:cubicBezTo>
              <a:cubicBezTo>
                <a:pt x="942524" y="1610174"/>
                <a:pt x="946611" y="1597799"/>
                <a:pt x="954780" y="1586593"/>
              </a:cubicBezTo>
              <a:cubicBezTo>
                <a:pt x="962951" y="1575386"/>
                <a:pt x="973923" y="1567450"/>
                <a:pt x="987696" y="1562783"/>
              </a:cubicBezTo>
              <a:close/>
              <a:moveTo>
                <a:pt x="987696" y="1451780"/>
              </a:moveTo>
              <a:lnTo>
                <a:pt x="987696" y="1486445"/>
              </a:lnTo>
              <a:cubicBezTo>
                <a:pt x="947543" y="1490413"/>
                <a:pt x="915327" y="1505473"/>
                <a:pt x="891050" y="1531616"/>
              </a:cubicBezTo>
              <a:cubicBezTo>
                <a:pt x="867004" y="1557531"/>
                <a:pt x="854984" y="1589629"/>
                <a:pt x="854984" y="1627914"/>
              </a:cubicBezTo>
              <a:cubicBezTo>
                <a:pt x="854984" y="1665731"/>
                <a:pt x="865606" y="1697947"/>
                <a:pt x="886849" y="1724560"/>
              </a:cubicBezTo>
              <a:cubicBezTo>
                <a:pt x="908326" y="1750941"/>
                <a:pt x="941940" y="1770669"/>
                <a:pt x="987696" y="1783738"/>
              </a:cubicBezTo>
              <a:lnTo>
                <a:pt x="987696" y="1930460"/>
              </a:lnTo>
              <a:cubicBezTo>
                <a:pt x="975088" y="1924391"/>
                <a:pt x="963653" y="1914587"/>
                <a:pt x="953379" y="1901047"/>
              </a:cubicBezTo>
              <a:cubicBezTo>
                <a:pt x="943109" y="1887507"/>
                <a:pt x="936104" y="1871397"/>
                <a:pt x="932368" y="1852725"/>
              </a:cubicBezTo>
              <a:lnTo>
                <a:pt x="840974" y="1862529"/>
              </a:lnTo>
              <a:cubicBezTo>
                <a:pt x="847979" y="1908518"/>
                <a:pt x="864085" y="1944119"/>
                <a:pt x="889297" y="1969329"/>
              </a:cubicBezTo>
              <a:cubicBezTo>
                <a:pt x="914509" y="1994541"/>
                <a:pt x="947310" y="2009597"/>
                <a:pt x="987696" y="2014502"/>
              </a:cubicBezTo>
              <a:lnTo>
                <a:pt x="987696" y="2078232"/>
              </a:lnTo>
              <a:lnTo>
                <a:pt x="1038471" y="2078232"/>
              </a:lnTo>
              <a:lnTo>
                <a:pt x="1038471" y="2012749"/>
              </a:lnTo>
              <a:cubicBezTo>
                <a:pt x="1083994" y="2006214"/>
                <a:pt x="1119476" y="1988473"/>
                <a:pt x="1144921" y="1959525"/>
              </a:cubicBezTo>
              <a:cubicBezTo>
                <a:pt x="1170602" y="1930578"/>
                <a:pt x="1183440" y="1894978"/>
                <a:pt x="1183440" y="1852725"/>
              </a:cubicBezTo>
              <a:cubicBezTo>
                <a:pt x="1183440" y="1814904"/>
                <a:pt x="1173288" y="1783971"/>
                <a:pt x="1152976" y="1759928"/>
              </a:cubicBezTo>
              <a:cubicBezTo>
                <a:pt x="1132665" y="1735648"/>
                <a:pt x="1094497" y="1715925"/>
                <a:pt x="1038471" y="1700750"/>
              </a:cubicBezTo>
              <a:lnTo>
                <a:pt x="1038471" y="1563833"/>
              </a:lnTo>
              <a:cubicBezTo>
                <a:pt x="1061116" y="1573638"/>
                <a:pt x="1075122" y="1592315"/>
                <a:pt x="1080492" y="1619859"/>
              </a:cubicBezTo>
              <a:lnTo>
                <a:pt x="1169083" y="1608306"/>
              </a:lnTo>
              <a:cubicBezTo>
                <a:pt x="1163013" y="1573286"/>
                <a:pt x="1149008" y="1545389"/>
                <a:pt x="1127065" y="1524616"/>
              </a:cubicBezTo>
              <a:cubicBezTo>
                <a:pt x="1105119" y="1503605"/>
                <a:pt x="1075587" y="1490883"/>
                <a:pt x="1038471" y="1486445"/>
              </a:cubicBezTo>
              <a:lnTo>
                <a:pt x="1038471" y="1451780"/>
              </a:lnTo>
              <a:close/>
              <a:moveTo>
                <a:pt x="1018529" y="1275937"/>
              </a:moveTo>
              <a:cubicBezTo>
                <a:pt x="1278018" y="1275937"/>
                <a:pt x="1488375" y="1486294"/>
                <a:pt x="1488375" y="1745783"/>
              </a:cubicBezTo>
              <a:cubicBezTo>
                <a:pt x="1488375" y="2005272"/>
                <a:pt x="1278018" y="2215629"/>
                <a:pt x="1018529" y="2215629"/>
              </a:cubicBezTo>
              <a:cubicBezTo>
                <a:pt x="759040" y="2215629"/>
                <a:pt x="548683" y="2005272"/>
                <a:pt x="548683" y="1745783"/>
              </a:cubicBezTo>
              <a:cubicBezTo>
                <a:pt x="548683" y="1486294"/>
                <a:pt x="759040" y="1275937"/>
                <a:pt x="1018529" y="1275937"/>
              </a:cubicBezTo>
              <a:close/>
              <a:moveTo>
                <a:pt x="1018529" y="1183712"/>
              </a:moveTo>
              <a:cubicBezTo>
                <a:pt x="708106" y="1183712"/>
                <a:pt x="456458" y="1435360"/>
                <a:pt x="456458" y="1745783"/>
              </a:cubicBezTo>
              <a:cubicBezTo>
                <a:pt x="456458" y="2056206"/>
                <a:pt x="708106" y="2307854"/>
                <a:pt x="1018529" y="2307854"/>
              </a:cubicBezTo>
              <a:cubicBezTo>
                <a:pt x="1328952" y="2307854"/>
                <a:pt x="1580600" y="2056206"/>
                <a:pt x="1580600" y="1745783"/>
              </a:cubicBezTo>
              <a:cubicBezTo>
                <a:pt x="1580600" y="1435360"/>
                <a:pt x="1328952" y="1183712"/>
                <a:pt x="1018529" y="1183712"/>
              </a:cubicBezTo>
              <a:close/>
              <a:moveTo>
                <a:pt x="664325" y="707629"/>
              </a:moveTo>
              <a:lnTo>
                <a:pt x="1314151" y="707629"/>
              </a:lnTo>
              <a:cubicBezTo>
                <a:pt x="1314151" y="707629"/>
                <a:pt x="2008098" y="1167205"/>
                <a:pt x="1997478" y="1799581"/>
              </a:cubicBezTo>
              <a:cubicBezTo>
                <a:pt x="1985742" y="2498450"/>
                <a:pt x="1568718" y="2622542"/>
                <a:pt x="1568718" y="2622542"/>
              </a:cubicBezTo>
              <a:lnTo>
                <a:pt x="429850" y="2615846"/>
              </a:lnTo>
              <a:cubicBezTo>
                <a:pt x="429850" y="2615846"/>
                <a:pt x="-25234" y="2404706"/>
                <a:pt x="1100" y="1792886"/>
              </a:cubicBezTo>
              <a:cubicBezTo>
                <a:pt x="27107" y="1188661"/>
                <a:pt x="664325" y="707629"/>
                <a:pt x="664325" y="707629"/>
              </a:cubicBezTo>
              <a:close/>
              <a:moveTo>
                <a:pt x="986902" y="180"/>
              </a:moveTo>
              <a:cubicBezTo>
                <a:pt x="1109577" y="-4712"/>
                <a:pt x="1237396" y="90440"/>
                <a:pt x="1253856" y="231858"/>
              </a:cubicBezTo>
              <a:cubicBezTo>
                <a:pt x="1388526" y="103410"/>
                <a:pt x="1501498" y="170515"/>
                <a:pt x="1602233" y="211770"/>
              </a:cubicBezTo>
              <a:lnTo>
                <a:pt x="1307453" y="647228"/>
              </a:lnTo>
              <a:lnTo>
                <a:pt x="1253841" y="646050"/>
              </a:lnTo>
              <a:lnTo>
                <a:pt x="1307042" y="424909"/>
              </a:lnTo>
              <a:cubicBezTo>
                <a:pt x="1312735" y="401236"/>
                <a:pt x="1298793" y="376577"/>
                <a:pt x="1275900" y="369830"/>
              </a:cubicBezTo>
              <a:lnTo>
                <a:pt x="1275900" y="369830"/>
              </a:lnTo>
              <a:cubicBezTo>
                <a:pt x="1253009" y="363080"/>
                <a:pt x="1229832" y="376802"/>
                <a:pt x="1224136" y="400473"/>
              </a:cubicBezTo>
              <a:lnTo>
                <a:pt x="1165526" y="644109"/>
              </a:lnTo>
              <a:lnTo>
                <a:pt x="1041982" y="641396"/>
              </a:lnTo>
              <a:lnTo>
                <a:pt x="1041017" y="583209"/>
              </a:lnTo>
              <a:cubicBezTo>
                <a:pt x="1040609" y="558598"/>
                <a:pt x="1021158" y="538315"/>
                <a:pt x="997569" y="537907"/>
              </a:cubicBezTo>
              <a:lnTo>
                <a:pt x="997570" y="537908"/>
              </a:lnTo>
              <a:cubicBezTo>
                <a:pt x="973984" y="537499"/>
                <a:pt x="955192" y="557122"/>
                <a:pt x="955600" y="581732"/>
              </a:cubicBezTo>
              <a:lnTo>
                <a:pt x="956559" y="639518"/>
              </a:lnTo>
              <a:lnTo>
                <a:pt x="845567" y="637080"/>
              </a:lnTo>
              <a:lnTo>
                <a:pt x="799761" y="506078"/>
              </a:lnTo>
              <a:cubicBezTo>
                <a:pt x="791590" y="482710"/>
                <a:pt x="767027" y="470040"/>
                <a:pt x="744896" y="477778"/>
              </a:cubicBezTo>
              <a:lnTo>
                <a:pt x="744897" y="477779"/>
              </a:lnTo>
              <a:cubicBezTo>
                <a:pt x="722766" y="485517"/>
                <a:pt x="711450" y="510735"/>
                <a:pt x="719619" y="534100"/>
              </a:cubicBezTo>
              <a:lnTo>
                <a:pt x="754930" y="635089"/>
              </a:lnTo>
              <a:lnTo>
                <a:pt x="697819" y="633834"/>
              </a:lnTo>
              <a:lnTo>
                <a:pt x="382954" y="198378"/>
              </a:lnTo>
              <a:cubicBezTo>
                <a:pt x="500883" y="146647"/>
                <a:pt x="611231" y="145422"/>
                <a:pt x="764810" y="218466"/>
              </a:cubicBezTo>
              <a:cubicBezTo>
                <a:pt x="799186" y="68313"/>
                <a:pt x="891489" y="3986"/>
                <a:pt x="986902" y="180"/>
              </a:cubicBezTo>
              <a:close/>
            </a:path>
          </a:pathLst>
        </a:custGeom>
        <a:solidFill>
          <a:schemeClr val="bg1"/>
        </a:solidFill>
        <a:ln w="18002" cap="flat">
          <a:noFill/>
          <a:prstDash val="solid"/>
          <a:miter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38103</xdr:colOff>
      <xdr:row>12</xdr:row>
      <xdr:rowOff>190500</xdr:rowOff>
    </xdr:from>
    <xdr:to>
      <xdr:col>0</xdr:col>
      <xdr:colOff>381002</xdr:colOff>
      <xdr:row>14</xdr:row>
      <xdr:rowOff>133349</xdr:rowOff>
    </xdr:to>
    <xdr:pic>
      <xdr:nvPicPr>
        <xdr:cNvPr id="9" name="גרפיקה 8" descr="שאלות קו מיתאר">
          <a:extLst>
            <a:ext uri="{FF2B5EF4-FFF2-40B4-BE49-F238E27FC236}">
              <a16:creationId xmlns:a16="http://schemas.microsoft.com/office/drawing/2014/main" id="{D5C15682-DD1C-4CE9-B4F9-421C95457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8766573" y="2705100"/>
          <a:ext cx="342899" cy="342899"/>
        </a:xfrm>
        <a:prstGeom prst="rect">
          <a:avLst/>
        </a:prstGeom>
      </xdr:spPr>
    </xdr:pic>
    <xdr:clientData/>
  </xdr:twoCellAnchor>
  <xdr:twoCellAnchor editAs="absolute">
    <xdr:from>
      <xdr:col>0</xdr:col>
      <xdr:colOff>276228</xdr:colOff>
      <xdr:row>3</xdr:row>
      <xdr:rowOff>76200</xdr:rowOff>
    </xdr:from>
    <xdr:to>
      <xdr:col>1</xdr:col>
      <xdr:colOff>342900</xdr:colOff>
      <xdr:row>6</xdr:row>
      <xdr:rowOff>9525</xdr:rowOff>
    </xdr:to>
    <xdr:sp macro="" textlink="הגדרות!C8">
      <xdr:nvSpPr>
        <xdr:cNvPr id="10" name="TextBox 13">
          <a:extLst>
            <a:ext uri="{FF2B5EF4-FFF2-40B4-BE49-F238E27FC236}">
              <a16:creationId xmlns:a16="http://schemas.microsoft.com/office/drawing/2014/main" id="{4D340D64-52A6-4444-A6FF-E062A43BD5B1}"/>
            </a:ext>
          </a:extLst>
        </xdr:cNvPr>
        <xdr:cNvSpPr txBox="1"/>
      </xdr:nvSpPr>
      <xdr:spPr>
        <a:xfrm>
          <a:off x="11238985650" y="742950"/>
          <a:ext cx="1257297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802C50F1-0F6C-40EB-90B7-CF3D13374386}" type="TxLink">
            <a:rPr lang="he-IL" sz="1100" b="0" i="0" u="none" strike="noStrike">
              <a:solidFill>
                <a:schemeClr val="accent5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pPr marL="0" indent="0" algn="r"/>
            <a:t>העסק שלי</a:t>
          </a:fld>
          <a:endParaRPr lang="en-US" b="0" i="0" u="none" strike="noStrike">
            <a:solidFill>
              <a:schemeClr val="accent5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1</xdr:col>
      <xdr:colOff>1171574</xdr:colOff>
      <xdr:row>48</xdr:row>
      <xdr:rowOff>19050</xdr:rowOff>
    </xdr:from>
    <xdr:to>
      <xdr:col>9</xdr:col>
      <xdr:colOff>295274</xdr:colOff>
      <xdr:row>68</xdr:row>
      <xdr:rowOff>112306</xdr:rowOff>
    </xdr:to>
    <xdr:pic>
      <xdr:nvPicPr>
        <xdr:cNvPr id="28" name="תמונה 27">
          <a:extLst>
            <a:ext uri="{FF2B5EF4-FFF2-40B4-BE49-F238E27FC236}">
              <a16:creationId xmlns:a16="http://schemas.microsoft.com/office/drawing/2014/main" id="{D4DA5017-57F6-55F6-BC07-803F3BE9B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337076" y="9715500"/>
          <a:ext cx="7048500" cy="371275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1171575</xdr:colOff>
      <xdr:row>73</xdr:row>
      <xdr:rowOff>42847</xdr:rowOff>
    </xdr:from>
    <xdr:to>
      <xdr:col>9</xdr:col>
      <xdr:colOff>171450</xdr:colOff>
      <xdr:row>95</xdr:row>
      <xdr:rowOff>139044</xdr:rowOff>
    </xdr:to>
    <xdr:pic>
      <xdr:nvPicPr>
        <xdr:cNvPr id="32" name="תמונה 31">
          <a:extLst>
            <a:ext uri="{FF2B5EF4-FFF2-40B4-BE49-F238E27FC236}">
              <a16:creationId xmlns:a16="http://schemas.microsoft.com/office/drawing/2014/main" id="{97766D61-1FF4-4AB4-099B-4D2B2AF2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460900" y="14263672"/>
          <a:ext cx="6924675" cy="407764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1095376</xdr:colOff>
      <xdr:row>102</xdr:row>
      <xdr:rowOff>57149</xdr:rowOff>
    </xdr:from>
    <xdr:to>
      <xdr:col>9</xdr:col>
      <xdr:colOff>247435</xdr:colOff>
      <xdr:row>122</xdr:row>
      <xdr:rowOff>23438</xdr:rowOff>
    </xdr:to>
    <xdr:pic>
      <xdr:nvPicPr>
        <xdr:cNvPr id="34" name="תמונה 33">
          <a:extLst>
            <a:ext uri="{FF2B5EF4-FFF2-40B4-BE49-F238E27FC236}">
              <a16:creationId xmlns:a16="http://schemas.microsoft.com/office/drawing/2014/main" id="{C933BA30-164E-7AAE-5CE2-2601E1FCC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384915" y="19526249"/>
          <a:ext cx="7076859" cy="35857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1076326</xdr:colOff>
      <xdr:row>132</xdr:row>
      <xdr:rowOff>28575</xdr:rowOff>
    </xdr:from>
    <xdr:to>
      <xdr:col>9</xdr:col>
      <xdr:colOff>408575</xdr:colOff>
      <xdr:row>149</xdr:row>
      <xdr:rowOff>85725</xdr:rowOff>
    </xdr:to>
    <xdr:pic>
      <xdr:nvPicPr>
        <xdr:cNvPr id="36" name="תמונה 35">
          <a:extLst>
            <a:ext uri="{FF2B5EF4-FFF2-40B4-BE49-F238E27FC236}">
              <a16:creationId xmlns:a16="http://schemas.microsoft.com/office/drawing/2014/main" id="{B6D2A83A-15C6-4794-D4B6-9BFF42FBB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23775" y="24926925"/>
          <a:ext cx="7257049" cy="31337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2</xdr:col>
      <xdr:colOff>30891</xdr:colOff>
      <xdr:row>45</xdr:row>
      <xdr:rowOff>171450</xdr:rowOff>
    </xdr:from>
    <xdr:to>
      <xdr:col>4</xdr:col>
      <xdr:colOff>678591</xdr:colOff>
      <xdr:row>47</xdr:row>
      <xdr:rowOff>169500</xdr:rowOff>
    </xdr:to>
    <xdr:sp macro="" textlink="">
      <xdr:nvSpPr>
        <xdr:cNvPr id="41" name="מלבן: פינות מעוגלות 40">
          <a:extLst>
            <a:ext uri="{FF2B5EF4-FFF2-40B4-BE49-F238E27FC236}">
              <a16:creationId xmlns:a16="http://schemas.microsoft.com/office/drawing/2014/main" id="{D6B49222-6258-429F-AD42-B4C79B541011}"/>
            </a:ext>
          </a:extLst>
        </xdr:cNvPr>
        <xdr:cNvSpPr/>
      </xdr:nvSpPr>
      <xdr:spPr>
        <a:xfrm>
          <a:off x="11235763884" y="9324975"/>
          <a:ext cx="2571750" cy="360000"/>
        </a:xfrm>
        <a:prstGeom prst="roundRect">
          <a:avLst/>
        </a:prstGeom>
        <a:ln w="6350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 rtl="1"/>
          <a:r>
            <a:rPr lang="he-IL" sz="1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0000" endA="300" endPos="50000" dist="29997" dir="5400000" sy="-100000" algn="bl" rotWithShape="0"/>
              </a:effectLst>
            </a:rPr>
            <a:t>מערכת לניהול הזמנות</a:t>
          </a:r>
          <a:endParaRPr lang="en-IL" sz="1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0000" endA="300" endPos="50000" dist="29997" dir="5400000" sy="-100000" algn="bl" rotWithShape="0"/>
            </a:effectLst>
          </a:endParaRPr>
        </a:p>
      </xdr:txBody>
    </xdr:sp>
    <xdr:clientData/>
  </xdr:twoCellAnchor>
  <xdr:twoCellAnchor>
    <xdr:from>
      <xdr:col>2</xdr:col>
      <xdr:colOff>28574</xdr:colOff>
      <xdr:row>70</xdr:row>
      <xdr:rowOff>133350</xdr:rowOff>
    </xdr:from>
    <xdr:to>
      <xdr:col>4</xdr:col>
      <xdr:colOff>676274</xdr:colOff>
      <xdr:row>72</xdr:row>
      <xdr:rowOff>131400</xdr:rowOff>
    </xdr:to>
    <xdr:sp macro="" textlink="">
      <xdr:nvSpPr>
        <xdr:cNvPr id="42" name="מלבן: פינות מעוגלות 41">
          <a:extLst>
            <a:ext uri="{FF2B5EF4-FFF2-40B4-BE49-F238E27FC236}">
              <a16:creationId xmlns:a16="http://schemas.microsoft.com/office/drawing/2014/main" id="{01B6A55A-CF8D-4F9B-9148-53AC92745248}"/>
            </a:ext>
          </a:extLst>
        </xdr:cNvPr>
        <xdr:cNvSpPr/>
      </xdr:nvSpPr>
      <xdr:spPr>
        <a:xfrm>
          <a:off x="11235766201" y="13811250"/>
          <a:ext cx="2571750" cy="360000"/>
        </a:xfrm>
        <a:prstGeom prst="roundRect">
          <a:avLst/>
        </a:prstGeom>
        <a:ln w="6350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 rtl="1"/>
          <a:r>
            <a:rPr lang="he-IL" sz="1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0000" endA="300" endPos="50000" dist="29997" dir="5400000" sy="-100000" algn="bl" rotWithShape="0"/>
              </a:effectLst>
            </a:rPr>
            <a:t>דשבורד מעקב</a:t>
          </a:r>
          <a:r>
            <a:rPr lang="he-IL" sz="1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0000" endA="300" endPos="50000" dist="29997" dir="5400000" sy="-100000" algn="bl" rotWithShape="0"/>
              </a:effectLst>
            </a:rPr>
            <a:t> </a:t>
          </a:r>
          <a:r>
            <a:rPr lang="en-US" sz="1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0000" endA="300" endPos="50000" dist="29997" dir="5400000" sy="-100000" algn="bl" rotWithShape="0"/>
              </a:effectLst>
            </a:rPr>
            <a:t>KPI</a:t>
          </a:r>
          <a:endParaRPr lang="en-IL" sz="1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0000" endA="300" endPos="50000" dist="29997" dir="5400000" sy="-100000" algn="bl" rotWithShape="0"/>
            </a:effectLst>
          </a:endParaRPr>
        </a:p>
      </xdr:txBody>
    </xdr:sp>
    <xdr:clientData/>
  </xdr:twoCellAnchor>
  <xdr:twoCellAnchor>
    <xdr:from>
      <xdr:col>2</xdr:col>
      <xdr:colOff>9525</xdr:colOff>
      <xdr:row>99</xdr:row>
      <xdr:rowOff>147622</xdr:rowOff>
    </xdr:from>
    <xdr:to>
      <xdr:col>5</xdr:col>
      <xdr:colOff>152400</xdr:colOff>
      <xdr:row>101</xdr:row>
      <xdr:rowOff>145672</xdr:rowOff>
    </xdr:to>
    <xdr:sp macro="" textlink="">
      <xdr:nvSpPr>
        <xdr:cNvPr id="43" name="מלבן: פינות מעוגלות 42">
          <a:extLst>
            <a:ext uri="{FF2B5EF4-FFF2-40B4-BE49-F238E27FC236}">
              <a16:creationId xmlns:a16="http://schemas.microsoft.com/office/drawing/2014/main" id="{AF46D0FB-ABC0-4D01-812C-B4E77A8AB3DC}"/>
            </a:ext>
          </a:extLst>
        </xdr:cNvPr>
        <xdr:cNvSpPr/>
      </xdr:nvSpPr>
      <xdr:spPr>
        <a:xfrm>
          <a:off x="11235328050" y="19073797"/>
          <a:ext cx="3028950" cy="360000"/>
        </a:xfrm>
        <a:prstGeom prst="roundRect">
          <a:avLst/>
        </a:prstGeom>
        <a:ln w="6350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 rtl="1"/>
          <a:r>
            <a:rPr lang="he-IL" sz="1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0000" endA="300" endPos="50000" dist="29997" dir="5400000" sy="-100000" algn="bl" rotWithShape="0"/>
              </a:effectLst>
            </a:rPr>
            <a:t>דשבורד</a:t>
          </a:r>
          <a:r>
            <a:rPr lang="he-IL" sz="1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0000" endA="300" endPos="50000" dist="29997" dir="5400000" sy="-100000" algn="bl" rotWithShape="0"/>
              </a:effectLst>
            </a:rPr>
            <a:t> משימות לארגונים</a:t>
          </a:r>
          <a:endParaRPr lang="en-IL" sz="1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0000" endA="300" endPos="50000" dist="29997" dir="5400000" sy="-100000" algn="bl" rotWithShape="0"/>
            </a:effectLst>
          </a:endParaRPr>
        </a:p>
      </xdr:txBody>
    </xdr:sp>
    <xdr:clientData/>
  </xdr:twoCellAnchor>
  <xdr:twoCellAnchor>
    <xdr:from>
      <xdr:col>1</xdr:col>
      <xdr:colOff>1076325</xdr:colOff>
      <xdr:row>130</xdr:row>
      <xdr:rowOff>28575</xdr:rowOff>
    </xdr:from>
    <xdr:to>
      <xdr:col>5</xdr:col>
      <xdr:colOff>28575</xdr:colOff>
      <xdr:row>132</xdr:row>
      <xdr:rowOff>26625</xdr:rowOff>
    </xdr:to>
    <xdr:sp macro="" textlink="">
      <xdr:nvSpPr>
        <xdr:cNvPr id="44" name="מלבן: פינות מעוגלות 43">
          <a:extLst>
            <a:ext uri="{FF2B5EF4-FFF2-40B4-BE49-F238E27FC236}">
              <a16:creationId xmlns:a16="http://schemas.microsoft.com/office/drawing/2014/main" id="{A60C090B-841F-4C95-9E20-1E95449772A8}"/>
            </a:ext>
          </a:extLst>
        </xdr:cNvPr>
        <xdr:cNvSpPr/>
      </xdr:nvSpPr>
      <xdr:spPr>
        <a:xfrm>
          <a:off x="11235451875" y="24564975"/>
          <a:ext cx="3028950" cy="360000"/>
        </a:xfrm>
        <a:prstGeom prst="roundRect">
          <a:avLst/>
        </a:prstGeom>
        <a:ln w="6350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 rtl="1"/>
          <a:r>
            <a:rPr lang="he-IL" sz="1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0000" endA="300" endPos="50000" dist="29997" dir="5400000" sy="-100000" algn="bl" rotWithShape="0"/>
              </a:effectLst>
            </a:rPr>
            <a:t>ניהול פיננסי לעסק</a:t>
          </a:r>
          <a:endParaRPr lang="en-IL" sz="1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0000" endA="300" endPos="50000" dist="29997" dir="5400000" sy="-100000" algn="bl" rotWithShape="0"/>
            </a:effectLst>
          </a:endParaRPr>
        </a:p>
      </xdr:txBody>
    </xdr:sp>
    <xdr:clientData/>
  </xdr:twoCellAnchor>
  <xdr:twoCellAnchor editAs="oneCell">
    <xdr:from>
      <xdr:col>1</xdr:col>
      <xdr:colOff>914400</xdr:colOff>
      <xdr:row>21</xdr:row>
      <xdr:rowOff>160203</xdr:rowOff>
    </xdr:from>
    <xdr:to>
      <xdr:col>1</xdr:col>
      <xdr:colOff>1114423</xdr:colOff>
      <xdr:row>22</xdr:row>
      <xdr:rowOff>167821</xdr:rowOff>
    </xdr:to>
    <xdr:pic>
      <xdr:nvPicPr>
        <xdr:cNvPr id="29" name="תמונה 28">
          <a:extLst>
            <a:ext uri="{FF2B5EF4-FFF2-40B4-BE49-F238E27FC236}">
              <a16:creationId xmlns:a16="http://schemas.microsoft.com/office/drawing/2014/main" id="{2AA02C13-286A-283E-79DE-F1B717237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38442727" y="4617903"/>
          <a:ext cx="200023" cy="198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16</xdr:row>
      <xdr:rowOff>47625</xdr:rowOff>
    </xdr:from>
    <xdr:to>
      <xdr:col>11</xdr:col>
      <xdr:colOff>914399</xdr:colOff>
      <xdr:row>18</xdr:row>
      <xdr:rowOff>99119</xdr:rowOff>
    </xdr:to>
    <xdr:pic>
      <xdr:nvPicPr>
        <xdr:cNvPr id="12" name="תמונה 11">
          <a:extLst>
            <a:ext uri="{FF2B5EF4-FFF2-40B4-BE49-F238E27FC236}">
              <a16:creationId xmlns:a16="http://schemas.microsoft.com/office/drawing/2014/main" id="{93871C53-92F0-47EA-B36A-B148CDC927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321"/>
        <a:stretch>
          <a:fillRect/>
        </a:stretch>
      </xdr:blipFill>
      <xdr:spPr>
        <a:xfrm>
          <a:off x="11228793901" y="3419475"/>
          <a:ext cx="571499" cy="451544"/>
        </a:xfrm>
        <a:prstGeom prst="rect">
          <a:avLst/>
        </a:prstGeom>
      </xdr:spPr>
    </xdr:pic>
    <xdr:clientData/>
  </xdr:twoCellAnchor>
  <xdr:twoCellAnchor editAs="oneCell">
    <xdr:from>
      <xdr:col>12</xdr:col>
      <xdr:colOff>771524</xdr:colOff>
      <xdr:row>21</xdr:row>
      <xdr:rowOff>59323</xdr:rowOff>
    </xdr:from>
    <xdr:to>
      <xdr:col>13</xdr:col>
      <xdr:colOff>190499</xdr:colOff>
      <xdr:row>23</xdr:row>
      <xdr:rowOff>68848</xdr:rowOff>
    </xdr:to>
    <xdr:pic>
      <xdr:nvPicPr>
        <xdr:cNvPr id="23" name="תמונה 2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8A7042A-DA65-4DFC-9CE5-6E3A7065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593751" y="4421773"/>
          <a:ext cx="381000" cy="390525"/>
        </a:xfrm>
        <a:prstGeom prst="rect">
          <a:avLst/>
        </a:prstGeom>
      </xdr:spPr>
    </xdr:pic>
    <xdr:clientData/>
  </xdr:twoCellAnchor>
  <xdr:twoCellAnchor>
    <xdr:from>
      <xdr:col>10</xdr:col>
      <xdr:colOff>9525</xdr:colOff>
      <xdr:row>18</xdr:row>
      <xdr:rowOff>156268</xdr:rowOff>
    </xdr:from>
    <xdr:to>
      <xdr:col>12</xdr:col>
      <xdr:colOff>561975</xdr:colOff>
      <xdr:row>20</xdr:row>
      <xdr:rowOff>61018</xdr:rowOff>
    </xdr:to>
    <xdr:sp macro="" textlink="">
      <xdr:nvSpPr>
        <xdr:cNvPr id="24" name="מלבן: פינות מעוגלות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72166B8-B632-46B4-8A46-1A63ECA2DB8C}"/>
            </a:ext>
          </a:extLst>
        </xdr:cNvPr>
        <xdr:cNvSpPr/>
      </xdr:nvSpPr>
      <xdr:spPr>
        <a:xfrm>
          <a:off x="11228184300" y="3928168"/>
          <a:ext cx="1733550" cy="295275"/>
        </a:xfrm>
        <a:prstGeom prst="roundRect">
          <a:avLst/>
        </a:prstGeom>
        <a:gradFill>
          <a:gsLst>
            <a:gs pos="100000">
              <a:srgbClr val="0070C0"/>
            </a:gs>
            <a:gs pos="0">
              <a:srgbClr val="CC0099"/>
            </a:gs>
          </a:gsLst>
          <a:lin ang="0" scaled="0"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1"/>
          <a:r>
            <a:rPr lang="he-IL" sz="1100" b="1"/>
            <a:t>בואו</a:t>
          </a:r>
          <a:r>
            <a:rPr lang="he-IL" sz="1100" b="1" baseline="0"/>
            <a:t> נדבר</a:t>
          </a:r>
          <a:endParaRPr lang="en-IL" sz="1100" b="1"/>
        </a:p>
      </xdr:txBody>
    </xdr:sp>
    <xdr:clientData/>
  </xdr:twoCellAnchor>
  <xdr:twoCellAnchor editAs="oneCell">
    <xdr:from>
      <xdr:col>10</xdr:col>
      <xdr:colOff>44579</xdr:colOff>
      <xdr:row>20</xdr:row>
      <xdr:rowOff>156267</xdr:rowOff>
    </xdr:from>
    <xdr:to>
      <xdr:col>12</xdr:col>
      <xdr:colOff>561973</xdr:colOff>
      <xdr:row>24</xdr:row>
      <xdr:rowOff>71449</xdr:rowOff>
    </xdr:to>
    <xdr:pic>
      <xdr:nvPicPr>
        <xdr:cNvPr id="27" name="תמונה 26">
          <a:extLst>
            <a:ext uri="{FF2B5EF4-FFF2-40B4-BE49-F238E27FC236}">
              <a16:creationId xmlns:a16="http://schemas.microsoft.com/office/drawing/2014/main" id="{E6C01E6A-491C-4237-9742-F773A30F2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408"/>
        <a:stretch>
          <a:fillRect/>
        </a:stretch>
      </xdr:blipFill>
      <xdr:spPr bwMode="auto">
        <a:xfrm>
          <a:off x="11228184302" y="4318692"/>
          <a:ext cx="1698494" cy="686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367157</xdr:colOff>
      <xdr:row>21</xdr:row>
      <xdr:rowOff>66675</xdr:rowOff>
    </xdr:from>
    <xdr:to>
      <xdr:col>13</xdr:col>
      <xdr:colOff>666749</xdr:colOff>
      <xdr:row>22</xdr:row>
      <xdr:rowOff>175767</xdr:rowOff>
    </xdr:to>
    <xdr:pic>
      <xdr:nvPicPr>
        <xdr:cNvPr id="31" name="תמונה 3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9AAB59E-0BBB-6360-8D1B-58BD2A1C6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117501" y="4429125"/>
          <a:ext cx="299592" cy="299592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חודש" xr10:uid="{69511C94-E9B8-4F97-B8AE-F84280CC2F37}" sourceName="חודש">
  <extLst>
    <x:ext xmlns:x15="http://schemas.microsoft.com/office/spreadsheetml/2010/11/main" uri="{2F2917AC-EB37-4324-AD4E-5DD8C200BD13}">
      <x15:tableSlicerCache tableId="7" column="8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קטגוריה" xr10:uid="{7923C7C2-0F08-4D8E-A786-D10537FE5E9D}" sourceName="קטגוריה">
  <extLst>
    <x:ext xmlns:x15="http://schemas.microsoft.com/office/spreadsheetml/2010/11/main" uri="{2F2917AC-EB37-4324-AD4E-5DD8C200BD13}">
      <x15:tableSlicerCache tableId="7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סוג" xr10:uid="{2F2FA1EF-5F8A-4D0F-BD7F-E9F5215141AF}" sourceName="סוג">
  <extLst>
    <x:ext xmlns:x15="http://schemas.microsoft.com/office/spreadsheetml/2010/11/main" uri="{2F2917AC-EB37-4324-AD4E-5DD8C200BD13}">
      <x15:tableSlicerCache tableId="7" column="7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אמצעי_תשלום" xr10:uid="{B884E833-E092-4B81-AD16-8B0C14428510}" sourceName="אמצעי תשלום">
  <extLst>
    <x:ext xmlns:x15="http://schemas.microsoft.com/office/spreadsheetml/2010/11/main" uri="{2F2917AC-EB37-4324-AD4E-5DD8C200BD13}">
      <x15:tableSlicerCache tableId="7" column="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שם_לקוח" xr10:uid="{4332E46C-7D71-45AF-AF2B-03E1D6DE687D}" sourceName="שם לקוח">
  <extLst>
    <x:ext xmlns:x15="http://schemas.microsoft.com/office/spreadsheetml/2010/11/main" uri="{2F2917AC-EB37-4324-AD4E-5DD8C200BD13}">
      <x15:tableSlicerCache tableId="7" column="9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חודש" xr10:uid="{1E30BD9B-9ACD-4544-8E0D-61A5FF88DF55}" cache="Slicer_חודש" caption="חודש" columnCount="3" style="SlicerStyleDark4" rowHeight="241300"/>
  <slicer name="קטגוריה" xr10:uid="{40D6CFD9-3CDA-4CA1-8639-ED2EFE370856}" cache="Slicer_קטגוריה" caption="קטגוריה" columnCount="2" style="SlicerStyleDark5" rowHeight="241300"/>
  <slicer name="סוג" xr10:uid="{0742276F-FEC9-4DA0-B464-1964AE4DAA4B}" cache="Slicer_סוג" caption="סוג" style="SlicerStyleDark5" rowHeight="241300"/>
  <slicer name="אמצעי תשלום" xr10:uid="{A98BDAB4-149E-401F-8000-6EFF77F8EEDE}" cache="Slicer_אמצעי_תשלום" caption="אמצעי תשלום" columnCount="2" style="SlicerStyleDark6" rowHeight="241300"/>
  <slicer name="שם לקוח" xr10:uid="{DF936C70-FBC3-46B8-A8AF-D5B2461890A6}" cache="Slicer_שם_לקוח" caption="שם לקוח" columnCount="2" style="SlicerStyleDark4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AFF257B-80BF-4C94-8055-6B430A464107}" name="טבלה1" displayName="טבלה1" ref="C14:K32" headerRowDxfId="30" dataDxfId="29">
  <autoFilter ref="C14:K32" xr:uid="{914D0897-09E1-4B79-B932-F1700ACEFAB0}"/>
  <tableColumns count="9">
    <tableColumn id="1" xr3:uid="{E1F8E3C8-E4E7-4858-AD87-E5388785EA93}" name="תאריך" totalsRowLabel="סה&quot;כ" dataDxfId="28" totalsRowDxfId="27"/>
    <tableColumn id="7" xr3:uid="{785EF305-BE2A-4E83-94E4-C33795198456}" name="סוג" dataDxfId="26" totalsRowDxfId="25"/>
    <tableColumn id="2" xr3:uid="{CA5B8929-C158-456F-BC72-4C0C0CA128C3}" name="קטגוריה" dataDxfId="24" totalsRowDxfId="23"/>
    <tableColumn id="9" xr3:uid="{5C5A4D79-63BC-4BF5-83F2-798DA32FDBE2}" name="שם לקוח" dataDxfId="22"/>
    <tableColumn id="3" xr3:uid="{1F3BD869-10FE-4E48-A429-0C39427428DC}" name="תיאור" dataDxfId="21" totalsRowDxfId="20"/>
    <tableColumn id="4" xr3:uid="{092E8D07-2DB0-4942-862A-F80B192BDBF9}" name="סכום" dataDxfId="19" totalsRowDxfId="18"/>
    <tableColumn id="5" xr3:uid="{FA8CF271-07E6-4603-9603-843C71D3E091}" name="אמצעי תשלום" dataDxfId="17" totalsRowDxfId="16"/>
    <tableColumn id="6" xr3:uid="{CF9BA140-5870-4957-8B60-6940FD7E4B22}" name="הערות" dataDxfId="15" totalsRowDxfId="14"/>
    <tableColumn id="8" xr3:uid="{26DA65D6-DAA0-4889-B9EA-A419AE7C721F}" name="חודש" totalsRowFunction="count" dataDxfId="13" totalsRowDxfId="12">
      <calculatedColumnFormula>DATE(YEAR(טבלה1[[#This Row],[תאריך]]),MONTH(טבלה1[[#This Row],[תאריך]]),1)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580AA7A-BB95-455D-8274-BFDC25677A39}" name="טבלה2" displayName="טבלה2" ref="E7:F19" headerRowDxfId="11" dataDxfId="10" totalsRowDxfId="9">
  <autoFilter ref="E7:F19" xr:uid="{B4718A1A-EA4C-49BD-B080-88228522F2D3}">
    <filterColumn colId="0" hiddenButton="1"/>
    <filterColumn colId="1" hiddenButton="1"/>
  </autoFilter>
  <tableColumns count="2">
    <tableColumn id="2" xr3:uid="{400AE8DC-9E29-4846-9558-2A069D308135}" name="טבלת" totalsRowLabel="סה&quot;כ" dataDxfId="8" totalsRowDxfId="7"/>
    <tableColumn id="1" xr3:uid="{E8DDDFD1-0F28-4306-8970-962309076F90}" name="קטגוריות" dataDxfId="6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227180-DD0B-4493-88C7-C953A0401F8D}" name="טבלה3" displayName="טבלה3" ref="C10:C18" totalsRowShown="0" headerRowDxfId="5" dataDxfId="4">
  <autoFilter ref="C10:C18" xr:uid="{86227180-DD0B-4493-88C7-C953A0401F8D}">
    <filterColumn colId="0" hiddenButton="1"/>
  </autoFilter>
  <tableColumns count="1">
    <tableColumn id="1" xr3:uid="{A91E68D2-63F8-4DB7-87DC-8576957AB0A9}" name="אמצעי תשלום" dataDxfId="3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EAB93-7155-4DF8-987A-0869C94F2D5B}">
  <sheetPr>
    <tabColor theme="8"/>
  </sheetPr>
  <dimension ref="A1:Q32"/>
  <sheetViews>
    <sheetView showGridLines="0" showRowColHeaders="0" rightToLeft="1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F19" sqref="F19"/>
    </sheetView>
  </sheetViews>
  <sheetFormatPr defaultRowHeight="15" x14ac:dyDescent="0.25"/>
  <cols>
    <col min="1" max="1" width="15.625" customWidth="1"/>
    <col min="2" max="2" width="12.625" customWidth="1"/>
    <col min="3" max="5" width="12.625" style="13" customWidth="1"/>
    <col min="6" max="6" width="19.375" style="13" customWidth="1"/>
    <col min="7" max="7" width="12.625" style="13" customWidth="1"/>
    <col min="8" max="8" width="13.875" style="13" customWidth="1"/>
    <col min="9" max="9" width="15.625" style="13" customWidth="1"/>
    <col min="10" max="10" width="12.625" style="13" customWidth="1"/>
    <col min="11" max="11" width="12.625" hidden="1" customWidth="1"/>
    <col min="12" max="14" width="12.625" customWidth="1"/>
    <col min="15" max="15" width="12.25" customWidth="1"/>
    <col min="16" max="16" width="18.625" customWidth="1"/>
  </cols>
  <sheetData>
    <row r="1" spans="1:17" ht="11.25" customHeight="1" x14ac:dyDescent="0.25"/>
    <row r="2" spans="1:17" ht="27" customHeight="1" x14ac:dyDescent="0.2">
      <c r="A2" s="81" t="s">
        <v>55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6" spans="1:17" ht="17.25" x14ac:dyDescent="0.25">
      <c r="Q6" s="1"/>
    </row>
    <row r="7" spans="1:17" ht="17.25" x14ac:dyDescent="0.25">
      <c r="Q7" s="1"/>
    </row>
    <row r="8" spans="1:17" ht="17.25" x14ac:dyDescent="0.25">
      <c r="Q8" s="1"/>
    </row>
    <row r="9" spans="1:17" ht="17.25" x14ac:dyDescent="0.25">
      <c r="Q9" s="1"/>
    </row>
    <row r="10" spans="1:17" ht="17.25" x14ac:dyDescent="0.25">
      <c r="Q10" s="1"/>
    </row>
    <row r="11" spans="1:17" ht="17.25" x14ac:dyDescent="0.25">
      <c r="Q11" s="1"/>
    </row>
    <row r="12" spans="1:17" ht="15.75" x14ac:dyDescent="0.25">
      <c r="H12" s="42">
        <f>SUBTOTAL(9,טבלה1[סכום])</f>
        <v>164900</v>
      </c>
      <c r="K12" s="3"/>
    </row>
    <row r="13" spans="1:17" x14ac:dyDescent="0.25">
      <c r="K13" s="3"/>
    </row>
    <row r="14" spans="1:17" ht="24" customHeight="1" x14ac:dyDescent="0.2">
      <c r="C14" s="59" t="s">
        <v>6</v>
      </c>
      <c r="D14" s="59" t="s">
        <v>29</v>
      </c>
      <c r="E14" s="60" t="s">
        <v>7</v>
      </c>
      <c r="F14" s="60" t="s">
        <v>50</v>
      </c>
      <c r="G14" s="60" t="s">
        <v>9</v>
      </c>
      <c r="H14" s="61" t="s">
        <v>8</v>
      </c>
      <c r="I14" s="60" t="s">
        <v>10</v>
      </c>
      <c r="J14" s="60" t="s">
        <v>11</v>
      </c>
      <c r="K14" s="62" t="s">
        <v>36</v>
      </c>
    </row>
    <row r="15" spans="1:17" x14ac:dyDescent="0.25">
      <c r="C15" s="12">
        <v>46023</v>
      </c>
      <c r="D15" s="12" t="s">
        <v>30</v>
      </c>
      <c r="E15" s="13" t="s">
        <v>15</v>
      </c>
      <c r="H15" s="14">
        <v>11000</v>
      </c>
      <c r="I15" s="13" t="s">
        <v>22</v>
      </c>
      <c r="J15" s="13" t="s">
        <v>27</v>
      </c>
      <c r="K15" s="18">
        <f>DATE(YEAR(טבלה1[[#This Row],[תאריך]]),MONTH(טבלה1[[#This Row],[תאריך]]),1)</f>
        <v>46023</v>
      </c>
    </row>
    <row r="16" spans="1:17" x14ac:dyDescent="0.25">
      <c r="C16" s="12">
        <v>46023</v>
      </c>
      <c r="D16" s="12" t="s">
        <v>30</v>
      </c>
      <c r="E16" s="13" t="s">
        <v>17</v>
      </c>
      <c r="G16" s="13" t="s">
        <v>28</v>
      </c>
      <c r="H16" s="14">
        <v>2500</v>
      </c>
      <c r="I16" s="13" t="s">
        <v>23</v>
      </c>
      <c r="K16" s="18">
        <f>DATE(YEAR(טבלה1[[#This Row],[תאריך]]),MONTH(טבלה1[[#This Row],[תאריך]]),1)</f>
        <v>46023</v>
      </c>
    </row>
    <row r="17" spans="3:11" x14ac:dyDescent="0.25">
      <c r="C17" s="12">
        <v>46032</v>
      </c>
      <c r="D17" s="12" t="s">
        <v>30</v>
      </c>
      <c r="E17" s="13" t="s">
        <v>16</v>
      </c>
      <c r="G17" s="13" t="s">
        <v>24</v>
      </c>
      <c r="H17" s="14">
        <v>3500</v>
      </c>
      <c r="I17" s="13" t="s">
        <v>25</v>
      </c>
      <c r="J17" s="17">
        <v>45992</v>
      </c>
      <c r="K17" s="18">
        <f>DATE(YEAR(טבלה1[[#This Row],[תאריך]]),MONTH(טבלה1[[#This Row],[תאריך]]),1)</f>
        <v>46023</v>
      </c>
    </row>
    <row r="18" spans="3:11" x14ac:dyDescent="0.25">
      <c r="C18" s="12">
        <v>46032</v>
      </c>
      <c r="D18" s="12" t="s">
        <v>30</v>
      </c>
      <c r="E18" s="13" t="s">
        <v>16</v>
      </c>
      <c r="G18" s="13" t="s">
        <v>26</v>
      </c>
      <c r="H18" s="14">
        <v>5500</v>
      </c>
      <c r="I18" s="13" t="s">
        <v>25</v>
      </c>
      <c r="J18" s="17">
        <v>45992</v>
      </c>
      <c r="K18" s="18">
        <f>DATE(YEAR(טבלה1[[#This Row],[תאריך]]),MONTH(טבלה1[[#This Row],[תאריך]]),1)</f>
        <v>46023</v>
      </c>
    </row>
    <row r="19" spans="3:11" x14ac:dyDescent="0.25">
      <c r="C19" s="15">
        <v>46032</v>
      </c>
      <c r="D19" s="12" t="s">
        <v>32</v>
      </c>
      <c r="F19" s="13" t="s">
        <v>52</v>
      </c>
      <c r="G19" s="16"/>
      <c r="H19" s="14">
        <v>30000</v>
      </c>
      <c r="I19" s="13" t="s">
        <v>23</v>
      </c>
      <c r="K19" s="18">
        <f>DATE(YEAR(טבלה1[[#This Row],[תאריך]]),MONTH(טבלה1[[#This Row],[תאריך]]),1)</f>
        <v>46023</v>
      </c>
    </row>
    <row r="20" spans="3:11" x14ac:dyDescent="0.25">
      <c r="C20" s="12">
        <v>46032</v>
      </c>
      <c r="D20" s="12" t="s">
        <v>32</v>
      </c>
      <c r="F20" s="13" t="s">
        <v>54</v>
      </c>
      <c r="H20" s="14">
        <v>4000</v>
      </c>
      <c r="I20" s="13" t="s">
        <v>25</v>
      </c>
      <c r="K20" s="18">
        <f>DATE(YEAR(טבלה1[[#This Row],[תאריך]]),MONTH(טבלה1[[#This Row],[תאריך]]),1)</f>
        <v>46023</v>
      </c>
    </row>
    <row r="21" spans="3:11" x14ac:dyDescent="0.25">
      <c r="C21" s="12">
        <v>46034</v>
      </c>
      <c r="D21" s="12" t="s">
        <v>32</v>
      </c>
      <c r="F21" s="13" t="s">
        <v>53</v>
      </c>
      <c r="H21" s="14">
        <v>18000</v>
      </c>
      <c r="I21" s="13" t="s">
        <v>25</v>
      </c>
      <c r="K21" s="18">
        <f>DATE(YEAR(טבלה1[[#This Row],[תאריך]]),MONTH(טבלה1[[#This Row],[תאריך]]),1)</f>
        <v>46023</v>
      </c>
    </row>
    <row r="22" spans="3:11" x14ac:dyDescent="0.25">
      <c r="C22" s="12">
        <v>46037</v>
      </c>
      <c r="D22" s="12" t="s">
        <v>30</v>
      </c>
      <c r="E22" s="13" t="s">
        <v>20</v>
      </c>
      <c r="G22" s="13" t="s">
        <v>37</v>
      </c>
      <c r="H22" s="14">
        <v>12000</v>
      </c>
      <c r="I22" s="13" t="s">
        <v>23</v>
      </c>
      <c r="K22" s="18">
        <f>DATE(YEAR(טבלה1[[#This Row],[תאריך]]),MONTH(טבלה1[[#This Row],[תאריך]]),1)</f>
        <v>46023</v>
      </c>
    </row>
    <row r="23" spans="3:11" x14ac:dyDescent="0.25">
      <c r="C23" s="12">
        <f>EDATE(C22,1)</f>
        <v>46068</v>
      </c>
      <c r="D23" s="12" t="s">
        <v>30</v>
      </c>
      <c r="E23" s="13" t="s">
        <v>15</v>
      </c>
      <c r="H23" s="14">
        <v>12000</v>
      </c>
      <c r="I23" s="13" t="s">
        <v>22</v>
      </c>
      <c r="J23" s="13" t="s">
        <v>27</v>
      </c>
      <c r="K23" s="18">
        <f>DATE(YEAR(טבלה1[[#This Row],[תאריך]]),MONTH(טבלה1[[#This Row],[תאריך]]),1)</f>
        <v>46054</v>
      </c>
    </row>
    <row r="24" spans="3:11" x14ac:dyDescent="0.25">
      <c r="C24" s="12">
        <v>46054</v>
      </c>
      <c r="D24" s="12" t="s">
        <v>30</v>
      </c>
      <c r="E24" s="13" t="s">
        <v>17</v>
      </c>
      <c r="G24" s="13" t="s">
        <v>28</v>
      </c>
      <c r="H24" s="14">
        <v>2500</v>
      </c>
      <c r="I24" s="13" t="s">
        <v>23</v>
      </c>
      <c r="K24" s="18">
        <f>DATE(YEAR(טבלה1[[#This Row],[תאריך]]),MONTH(טבלה1[[#This Row],[תאריך]]),1)</f>
        <v>46054</v>
      </c>
    </row>
    <row r="25" spans="3:11" x14ac:dyDescent="0.25">
      <c r="C25" s="12">
        <v>46063</v>
      </c>
      <c r="D25" s="12" t="s">
        <v>30</v>
      </c>
      <c r="E25" s="13" t="s">
        <v>16</v>
      </c>
      <c r="G25" s="13" t="s">
        <v>24</v>
      </c>
      <c r="H25" s="14">
        <v>3500</v>
      </c>
      <c r="I25" s="13" t="s">
        <v>25</v>
      </c>
      <c r="J25" s="17">
        <v>46023</v>
      </c>
      <c r="K25" s="18">
        <f>DATE(YEAR(טבלה1[[#This Row],[תאריך]]),MONTH(טבלה1[[#This Row],[תאריך]]),1)</f>
        <v>46054</v>
      </c>
    </row>
    <row r="26" spans="3:11" x14ac:dyDescent="0.25">
      <c r="C26" s="12">
        <v>46063</v>
      </c>
      <c r="D26" s="12" t="s">
        <v>30</v>
      </c>
      <c r="E26" s="13" t="s">
        <v>16</v>
      </c>
      <c r="G26" s="13" t="s">
        <v>26</v>
      </c>
      <c r="H26" s="14">
        <v>5500</v>
      </c>
      <c r="I26" s="13" t="s">
        <v>25</v>
      </c>
      <c r="J26" s="17">
        <v>46023</v>
      </c>
      <c r="K26" s="18">
        <f>DATE(YEAR(טבלה1[[#This Row],[תאריך]]),MONTH(טבלה1[[#This Row],[תאריך]]),1)</f>
        <v>46054</v>
      </c>
    </row>
    <row r="27" spans="3:11" x14ac:dyDescent="0.25">
      <c r="C27" s="15">
        <v>46063</v>
      </c>
      <c r="D27" s="12" t="s">
        <v>32</v>
      </c>
      <c r="G27" s="16"/>
      <c r="H27" s="14">
        <v>22000</v>
      </c>
      <c r="I27" s="13" t="s">
        <v>23</v>
      </c>
      <c r="K27" s="18">
        <f>DATE(YEAR(טבלה1[[#This Row],[תאריך]]),MONTH(טבלה1[[#This Row],[תאריך]]),1)</f>
        <v>46054</v>
      </c>
    </row>
    <row r="28" spans="3:11" x14ac:dyDescent="0.25">
      <c r="C28" s="12">
        <v>46063</v>
      </c>
      <c r="D28" s="12" t="s">
        <v>30</v>
      </c>
      <c r="H28" s="14">
        <v>400</v>
      </c>
      <c r="I28" s="13" t="s">
        <v>34</v>
      </c>
      <c r="K28" s="18">
        <f>DATE(YEAR(טבלה1[[#This Row],[תאריך]]),MONTH(טבלה1[[#This Row],[תאריך]]),1)</f>
        <v>46054</v>
      </c>
    </row>
    <row r="29" spans="3:11" x14ac:dyDescent="0.25">
      <c r="C29" s="12">
        <v>46065</v>
      </c>
      <c r="D29" s="12" t="s">
        <v>32</v>
      </c>
      <c r="H29" s="14">
        <v>7000</v>
      </c>
      <c r="I29" s="13" t="s">
        <v>25</v>
      </c>
      <c r="K29" s="18">
        <f>DATE(YEAR(טבלה1[[#This Row],[תאריך]]),MONTH(טבלה1[[#This Row],[תאריך]]),1)</f>
        <v>46054</v>
      </c>
    </row>
    <row r="30" spans="3:11" x14ac:dyDescent="0.25">
      <c r="C30" s="12">
        <v>46082</v>
      </c>
      <c r="D30" s="12" t="s">
        <v>32</v>
      </c>
      <c r="H30" s="14">
        <v>10000</v>
      </c>
      <c r="I30" s="13" t="s">
        <v>25</v>
      </c>
      <c r="K30" s="18">
        <f>DATE(YEAR(טבלה1[[#This Row],[תאריך]]),MONTH(טבלה1[[#This Row],[תאריך]]),1)</f>
        <v>46082</v>
      </c>
    </row>
    <row r="31" spans="3:11" x14ac:dyDescent="0.25">
      <c r="C31" s="12">
        <v>46096</v>
      </c>
      <c r="D31" s="12" t="s">
        <v>30</v>
      </c>
      <c r="E31" s="13" t="s">
        <v>18</v>
      </c>
      <c r="H31" s="14">
        <v>500</v>
      </c>
      <c r="I31" s="13" t="s">
        <v>23</v>
      </c>
      <c r="K31" s="18">
        <f>DATE(YEAR(טבלה1[[#This Row],[תאריך]]),MONTH(טבלה1[[#This Row],[תאריך]]),1)</f>
        <v>46082</v>
      </c>
    </row>
    <row r="32" spans="3:11" x14ac:dyDescent="0.25">
      <c r="C32" s="12">
        <v>46096</v>
      </c>
      <c r="D32" s="12" t="s">
        <v>30</v>
      </c>
      <c r="E32" s="13" t="s">
        <v>15</v>
      </c>
      <c r="H32" s="14">
        <v>15000</v>
      </c>
      <c r="I32" s="13" t="s">
        <v>23</v>
      </c>
      <c r="K32" s="18">
        <f>DATE(YEAR(טבלה1[[#This Row],[תאריך]]),MONTH(טבלה1[[#This Row],[תאריך]]),1)</f>
        <v>46082</v>
      </c>
    </row>
  </sheetData>
  <mergeCells count="1">
    <mergeCell ref="A2:N2"/>
  </mergeCells>
  <conditionalFormatting sqref="E15:E32">
    <cfRule type="expression" dxfId="2" priority="1">
      <formula>D15="הכנסה"</formula>
    </cfRule>
  </conditionalFormatting>
  <dataValidations count="1">
    <dataValidation type="list" allowBlank="1" showInputMessage="1" showErrorMessage="1" sqref="D15:D32" xr:uid="{D18F0161-1AE8-4DFC-B479-A4BD85285A97}">
      <formula1>"הכנסה,הוצאה"</formula1>
    </dataValidation>
  </dataValidations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6B9296-68F7-4919-9115-A6D379A073EE}">
          <x14:formula1>
            <xm:f>הגדרות!$F$8:$F$19</xm:f>
          </x14:formula1>
          <xm:sqref>E15:E32</xm:sqref>
        </x14:dataValidation>
        <x14:dataValidation type="list" allowBlank="1" showInputMessage="1" showErrorMessage="1" xr:uid="{DD2E6C0E-004D-4F83-8C5A-F7323518E6C8}">
          <x14:formula1>
            <xm:f>הגדרות!$C$11:$C$17</xm:f>
          </x14:formula1>
          <xm:sqref>I15:I32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7731-58DC-4C5A-A46B-FCD1A0EC2C46}">
  <sheetPr>
    <tabColor theme="8"/>
  </sheetPr>
  <dimension ref="A1:AA41"/>
  <sheetViews>
    <sheetView showGridLines="0" showRowColHeaders="0" rightToLeft="1" tabSelected="1" workbookViewId="0">
      <selection activeCell="C6" sqref="C6"/>
    </sheetView>
  </sheetViews>
  <sheetFormatPr defaultRowHeight="15" x14ac:dyDescent="0.25"/>
  <cols>
    <col min="1" max="1" width="15.625" style="20" customWidth="1"/>
    <col min="2" max="2" width="9.875" style="20" customWidth="1"/>
    <col min="3" max="3" width="17.125" style="20" customWidth="1"/>
    <col min="4" max="15" width="12.625" style="20" customWidth="1"/>
    <col min="16" max="16" width="12.5" style="20" customWidth="1"/>
    <col min="17" max="16384" width="9" style="20"/>
  </cols>
  <sheetData>
    <row r="1" spans="1:27" ht="11.25" customHeight="1" x14ac:dyDescent="0.25"/>
    <row r="2" spans="1:27" ht="27" customHeight="1" x14ac:dyDescent="0.25">
      <c r="A2" s="80" t="s">
        <v>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7" x14ac:dyDescent="0.25">
      <c r="C3" s="20" t="s">
        <v>45</v>
      </c>
    </row>
    <row r="4" spans="1:27" x14ac:dyDescent="0.25">
      <c r="C4" s="53">
        <v>2026</v>
      </c>
      <c r="D4" s="64">
        <f>DATE(C4,MONTH(1),1)</f>
        <v>46023</v>
      </c>
      <c r="E4" s="65">
        <f>EDATE(D4,1)</f>
        <v>46054</v>
      </c>
      <c r="F4" s="65">
        <f t="shared" ref="F4:O4" si="0">EDATE(E4,1)</f>
        <v>46082</v>
      </c>
      <c r="G4" s="65">
        <f t="shared" si="0"/>
        <v>46113</v>
      </c>
      <c r="H4" s="65">
        <f t="shared" si="0"/>
        <v>46143</v>
      </c>
      <c r="I4" s="65">
        <f t="shared" si="0"/>
        <v>46174</v>
      </c>
      <c r="J4" s="65">
        <f t="shared" si="0"/>
        <v>46204</v>
      </c>
      <c r="K4" s="65">
        <f t="shared" si="0"/>
        <v>46235</v>
      </c>
      <c r="L4" s="65">
        <f t="shared" si="0"/>
        <v>46266</v>
      </c>
      <c r="M4" s="65">
        <f t="shared" si="0"/>
        <v>46296</v>
      </c>
      <c r="N4" s="65">
        <f t="shared" si="0"/>
        <v>46327</v>
      </c>
      <c r="O4" s="65">
        <f t="shared" si="0"/>
        <v>46357</v>
      </c>
      <c r="P4" s="54" t="s">
        <v>40</v>
      </c>
      <c r="Q4" s="55" t="s">
        <v>49</v>
      </c>
    </row>
    <row r="5" spans="1:27" x14ac:dyDescent="0.25">
      <c r="Q5" s="45"/>
    </row>
    <row r="6" spans="1:27" ht="15.75" x14ac:dyDescent="0.25">
      <c r="C6" s="21" t="s">
        <v>38</v>
      </c>
      <c r="D6" s="22">
        <f>SUMIFS(טבלה1[סכום],טבלה1[חודש],'סיכום חודשי'!D$4,טבלה1[סוג],"הכנסה")</f>
        <v>52000</v>
      </c>
      <c r="E6" s="22">
        <f>SUMIFS(טבלה1[סכום],טבלה1[חודש],'סיכום חודשי'!E$4,טבלה1[סוג],"הכנסה")</f>
        <v>29000</v>
      </c>
      <c r="F6" s="22">
        <f>SUMIFS(טבלה1[סכום],טבלה1[חודש],'סיכום חודשי'!F$4,טבלה1[סוג],"הכנסה")</f>
        <v>10000</v>
      </c>
      <c r="G6" s="22">
        <f>SUMIFS(טבלה1[סכום],טבלה1[חודש],'סיכום חודשי'!G$4,טבלה1[סוג],"הכנסה")</f>
        <v>0</v>
      </c>
      <c r="H6" s="22">
        <f>SUMIFS(טבלה1[סכום],טבלה1[חודש],'סיכום חודשי'!H$4,טבלה1[סוג],"הכנסה")</f>
        <v>0</v>
      </c>
      <c r="I6" s="22">
        <f>SUMIFS(טבלה1[סכום],טבלה1[חודש],'סיכום חודשי'!I$4,טבלה1[סוג],"הכנסה")</f>
        <v>0</v>
      </c>
      <c r="J6" s="22">
        <f>SUMIFS(טבלה1[סכום],טבלה1[חודש],'סיכום חודשי'!J$4,טבלה1[סוג],"הכנסה")</f>
        <v>0</v>
      </c>
      <c r="K6" s="22">
        <f>SUMIFS(טבלה1[סכום],טבלה1[חודש],'סיכום חודשי'!K$4,טבלה1[סוג],"הכנסה")</f>
        <v>0</v>
      </c>
      <c r="L6" s="22">
        <f>SUMIFS(טבלה1[סכום],טבלה1[חודש],'סיכום חודשי'!L$4,טבלה1[סוג],"הכנסה")</f>
        <v>0</v>
      </c>
      <c r="M6" s="22">
        <f>SUMIFS(טבלה1[סכום],טבלה1[חודש],'סיכום חודשי'!M$4,טבלה1[סוג],"הכנסה")</f>
        <v>0</v>
      </c>
      <c r="N6" s="22">
        <f>SUMIFS(טבלה1[סכום],טבלה1[חודש],'סיכום חודשי'!N$4,טבלה1[סוג],"הכנסה")</f>
        <v>0</v>
      </c>
      <c r="O6" s="22">
        <f>SUMIFS(טבלה1[סכום],טבלה1[חודש],'סיכום חודשי'!O$4,טבלה1[סוג],"הכנסה")</f>
        <v>0</v>
      </c>
      <c r="P6" s="43">
        <f>SUM(D6:O6)</f>
        <v>91000</v>
      </c>
      <c r="Q6" s="48">
        <f>P6/$P$6</f>
        <v>1</v>
      </c>
    </row>
    <row r="7" spans="1:27" x14ac:dyDescent="0.25"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46"/>
    </row>
    <row r="8" spans="1:27" ht="15.75" x14ac:dyDescent="0.25">
      <c r="C8" s="24" t="s">
        <v>39</v>
      </c>
      <c r="D8" s="25">
        <f t="shared" ref="D8:O8" si="1">SUM(D9:D20)</f>
        <v>34500</v>
      </c>
      <c r="E8" s="25">
        <f t="shared" si="1"/>
        <v>23500</v>
      </c>
      <c r="F8" s="25">
        <f t="shared" si="1"/>
        <v>15500</v>
      </c>
      <c r="G8" s="25">
        <f t="shared" si="1"/>
        <v>0</v>
      </c>
      <c r="H8" s="25">
        <f t="shared" si="1"/>
        <v>0</v>
      </c>
      <c r="I8" s="25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25">
        <f t="shared" si="1"/>
        <v>0</v>
      </c>
      <c r="N8" s="25">
        <f t="shared" si="1"/>
        <v>0</v>
      </c>
      <c r="O8" s="25">
        <f t="shared" si="1"/>
        <v>0</v>
      </c>
      <c r="P8" s="44">
        <f>SUM(D8:O8)</f>
        <v>73500</v>
      </c>
      <c r="Q8" s="49">
        <f>P8/$P$6</f>
        <v>0.80769230769230771</v>
      </c>
    </row>
    <row r="9" spans="1:27" x14ac:dyDescent="0.25">
      <c r="C9" s="19" t="str">
        <f>הגדרות!F8</f>
        <v>ספקים</v>
      </c>
      <c r="D9" s="23">
        <f>SUMIFS(טבלה1[סכום],טבלה1[קטגוריה],'סיכום חודשי'!$C9,טבלה1[חודש],'סיכום חודשי'!D$4)</f>
        <v>11000</v>
      </c>
      <c r="E9" s="23">
        <f>SUMIFS(טבלה1[סכום],טבלה1[קטגוריה],'סיכום חודשי'!$C9,טבלה1[חודש],'סיכום חודשי'!E$4)</f>
        <v>12000</v>
      </c>
      <c r="F9" s="23">
        <f>SUMIFS(טבלה1[סכום],טבלה1[קטגוריה],'סיכום חודשי'!$C9,טבלה1[חודש],'סיכום חודשי'!F$4)</f>
        <v>15000</v>
      </c>
      <c r="G9" s="23">
        <f>SUMIFS(טבלה1[סכום],טבלה1[קטגוריה],'סיכום חודשי'!$C9,טבלה1[חודש],'סיכום חודשי'!G$4)</f>
        <v>0</v>
      </c>
      <c r="H9" s="23">
        <f>SUMIFS(טבלה1[סכום],טבלה1[קטגוריה],'סיכום חודשי'!$C9,טבלה1[חודש],'סיכום חודשי'!H$4)</f>
        <v>0</v>
      </c>
      <c r="I9" s="23">
        <f>SUMIFS(טבלה1[סכום],טבלה1[קטגוריה],'סיכום חודשי'!$C9,טבלה1[חודש],'סיכום חודשי'!I$4)</f>
        <v>0</v>
      </c>
      <c r="J9" s="23">
        <f>SUMIFS(טבלה1[סכום],טבלה1[קטגוריה],'סיכום חודשי'!$C9,טבלה1[חודש],'סיכום חודשי'!J$4)</f>
        <v>0</v>
      </c>
      <c r="K9" s="23">
        <f>SUMIFS(טבלה1[סכום],טבלה1[קטגוריה],'סיכום חודשי'!$C9,טבלה1[חודש],'סיכום חודשי'!K$4)</f>
        <v>0</v>
      </c>
      <c r="L9" s="23">
        <f>SUMIFS(טבלה1[סכום],טבלה1[קטגוריה],'סיכום חודשי'!$C9,טבלה1[חודש],'סיכום חודשי'!L$4)</f>
        <v>0</v>
      </c>
      <c r="M9" s="23">
        <f>SUMIFS(טבלה1[סכום],טבלה1[קטגוריה],'סיכום חודשי'!$C9,טבלה1[חודש],'סיכום חודשי'!M$4)</f>
        <v>0</v>
      </c>
      <c r="N9" s="23">
        <f>SUMIFS(טבלה1[סכום],טבלה1[קטגוריה],'סיכום חודשי'!$C9,טבלה1[חודש],'סיכום חודשי'!N$4)</f>
        <v>0</v>
      </c>
      <c r="O9" s="23">
        <f>SUMIFS(טבלה1[סכום],טבלה1[קטגוריה],'סיכום חודשי'!$C9,טבלה1[חודש],'סיכום חודשי'!O$4)</f>
        <v>0</v>
      </c>
      <c r="P9" s="23">
        <f t="shared" ref="P9:P20" si="2">SUM(D9:O9)</f>
        <v>38000</v>
      </c>
      <c r="Q9" s="51">
        <f t="shared" ref="Q9:Q22" si="3">P9/$P$6</f>
        <v>0.4175824175824176</v>
      </c>
      <c r="AA9" s="20">
        <f>IF(P9&gt;0,P9,#N/A)</f>
        <v>38000</v>
      </c>
    </row>
    <row r="10" spans="1:27" x14ac:dyDescent="0.25">
      <c r="C10" s="19" t="str">
        <f>הגדרות!F9</f>
        <v>שכר עובדים</v>
      </c>
      <c r="D10" s="23">
        <f>SUMIFS(טבלה1[סכום],טבלה1[קטגוריה],'סיכום חודשי'!$C10,טבלה1[חודש],'סיכום חודשי'!D$4)</f>
        <v>9000</v>
      </c>
      <c r="E10" s="23">
        <f>SUMIFS(טבלה1[סכום],טבלה1[קטגוריה],'סיכום חודשי'!$C10,טבלה1[חודש],'סיכום חודשי'!E$4)</f>
        <v>9000</v>
      </c>
      <c r="F10" s="23">
        <f>SUMIFS(טבלה1[סכום],טבלה1[קטגוריה],'סיכום חודשי'!$C10,טבלה1[חודש],'סיכום חודשי'!F$4)</f>
        <v>0</v>
      </c>
      <c r="G10" s="23">
        <f>SUMIFS(טבלה1[סכום],טבלה1[קטגוריה],'סיכום חודשי'!$C10,טבלה1[חודש],'סיכום חודשי'!G$4)</f>
        <v>0</v>
      </c>
      <c r="H10" s="23">
        <f>SUMIFS(טבלה1[סכום],טבלה1[קטגוריה],'סיכום חודשי'!$C10,טבלה1[חודש],'סיכום חודשי'!H$4)</f>
        <v>0</v>
      </c>
      <c r="I10" s="23">
        <f>SUMIFS(טבלה1[סכום],טבלה1[קטגוריה],'סיכום חודשי'!$C10,טבלה1[חודש],'סיכום חודשי'!I$4)</f>
        <v>0</v>
      </c>
      <c r="J10" s="23">
        <f>SUMIFS(טבלה1[סכום],טבלה1[קטגוריה],'סיכום חודשי'!$C10,טבלה1[חודש],'סיכום חודשי'!J$4)</f>
        <v>0</v>
      </c>
      <c r="K10" s="23">
        <f>SUMIFS(טבלה1[סכום],טבלה1[קטגוריה],'סיכום חודשי'!$C10,טבלה1[חודש],'סיכום חודשי'!K$4)</f>
        <v>0</v>
      </c>
      <c r="L10" s="23">
        <f>SUMIFS(טבלה1[סכום],טבלה1[קטגוריה],'סיכום חודשי'!$C10,טבלה1[חודש],'סיכום חודשי'!L$4)</f>
        <v>0</v>
      </c>
      <c r="M10" s="23">
        <f>SUMIFS(טבלה1[סכום],טבלה1[קטגוריה],'סיכום חודשי'!$C10,טבלה1[חודש],'סיכום חודשי'!M$4)</f>
        <v>0</v>
      </c>
      <c r="N10" s="23">
        <f>SUMIFS(טבלה1[סכום],טבלה1[קטגוריה],'סיכום חודשי'!$C10,טבלה1[חודש],'סיכום חודשי'!N$4)</f>
        <v>0</v>
      </c>
      <c r="O10" s="23">
        <f>SUMIFS(טבלה1[סכום],טבלה1[קטגוריה],'סיכום חודשי'!$C10,טבלה1[חודש],'סיכום חודשי'!O$4)</f>
        <v>0</v>
      </c>
      <c r="P10" s="23">
        <f t="shared" si="2"/>
        <v>18000</v>
      </c>
      <c r="Q10" s="47">
        <f t="shared" si="3"/>
        <v>0.19780219780219779</v>
      </c>
      <c r="AA10" s="20">
        <f t="shared" ref="AA10:AA20" si="4">IF(P10&gt;0,P10,#N/A)</f>
        <v>18000</v>
      </c>
    </row>
    <row r="11" spans="1:27" x14ac:dyDescent="0.25">
      <c r="C11" s="19" t="str">
        <f>הגדרות!F10</f>
        <v>שיווק</v>
      </c>
      <c r="D11" s="23">
        <f>SUMIFS(טבלה1[סכום],טבלה1[קטגוריה],'סיכום חודשי'!$C11,טבלה1[חודש],'סיכום חודשי'!D$4)</f>
        <v>2500</v>
      </c>
      <c r="E11" s="23">
        <f>SUMIFS(טבלה1[סכום],טבלה1[קטגוריה],'סיכום חודשי'!$C11,טבלה1[חודש],'סיכום חודשי'!E$4)</f>
        <v>2500</v>
      </c>
      <c r="F11" s="23">
        <f>SUMIFS(טבלה1[סכום],טבלה1[קטגוריה],'סיכום חודשי'!$C11,טבלה1[חודש],'סיכום חודשי'!F$4)</f>
        <v>0</v>
      </c>
      <c r="G11" s="23">
        <f>SUMIFS(טבלה1[סכום],טבלה1[קטגוריה],'סיכום חודשי'!$C11,טבלה1[חודש],'סיכום חודשי'!G$4)</f>
        <v>0</v>
      </c>
      <c r="H11" s="23">
        <f>SUMIFS(טבלה1[סכום],טבלה1[קטגוריה],'סיכום חודשי'!$C11,טבלה1[חודש],'סיכום חודשי'!H$4)</f>
        <v>0</v>
      </c>
      <c r="I11" s="23">
        <f>SUMIFS(טבלה1[סכום],טבלה1[קטגוריה],'סיכום חודשי'!$C11,טבלה1[חודש],'סיכום חודשי'!I$4)</f>
        <v>0</v>
      </c>
      <c r="J11" s="23">
        <f>SUMIFS(טבלה1[סכום],טבלה1[קטגוריה],'סיכום חודשי'!$C11,טבלה1[חודש],'סיכום חודשי'!J$4)</f>
        <v>0</v>
      </c>
      <c r="K11" s="23">
        <f>SUMIFS(טבלה1[סכום],טבלה1[קטגוריה],'סיכום חודשי'!$C11,טבלה1[חודש],'סיכום חודשי'!K$4)</f>
        <v>0</v>
      </c>
      <c r="L11" s="23">
        <f>SUMIFS(טבלה1[סכום],טבלה1[קטגוריה],'סיכום חודשי'!$C11,טבלה1[חודש],'סיכום חודשי'!L$4)</f>
        <v>0</v>
      </c>
      <c r="M11" s="23">
        <f>SUMIFS(טבלה1[סכום],טבלה1[קטגוריה],'סיכום חודשי'!$C11,טבלה1[חודש],'סיכום חודשי'!M$4)</f>
        <v>0</v>
      </c>
      <c r="N11" s="23">
        <f>SUMIFS(טבלה1[סכום],טבלה1[קטגוריה],'סיכום חודשי'!$C11,טבלה1[חודש],'סיכום חודשי'!N$4)</f>
        <v>0</v>
      </c>
      <c r="O11" s="23">
        <f>SUMIFS(טבלה1[סכום],טבלה1[קטגוריה],'סיכום חודשי'!$C11,טבלה1[חודש],'סיכום חודשי'!O$4)</f>
        <v>0</v>
      </c>
      <c r="P11" s="23">
        <f t="shared" si="2"/>
        <v>5000</v>
      </c>
      <c r="Q11" s="47">
        <f t="shared" si="3"/>
        <v>5.4945054945054944E-2</v>
      </c>
      <c r="AA11" s="20">
        <f t="shared" si="4"/>
        <v>5000</v>
      </c>
    </row>
    <row r="12" spans="1:27" x14ac:dyDescent="0.25">
      <c r="C12" s="19" t="str">
        <f>הגדרות!F11</f>
        <v>תוכנות</v>
      </c>
      <c r="D12" s="23">
        <f>SUMIFS(טבלה1[סכום],טבלה1[קטגוריה],'סיכום חודשי'!$C12,טבלה1[חודש],'סיכום חודשי'!D$4)</f>
        <v>0</v>
      </c>
      <c r="E12" s="23">
        <f>SUMIFS(טבלה1[סכום],טבלה1[קטגוריה],'סיכום חודשי'!$C12,טבלה1[חודש],'סיכום חודשי'!E$4)</f>
        <v>0</v>
      </c>
      <c r="F12" s="23">
        <f>SUMIFS(טבלה1[סכום],טבלה1[קטגוריה],'סיכום חודשי'!$C12,טבלה1[חודש],'סיכום חודשי'!F$4)</f>
        <v>500</v>
      </c>
      <c r="G12" s="23">
        <f>SUMIFS(טבלה1[סכום],טבלה1[קטגוריה],'סיכום חודשי'!$C12,טבלה1[חודש],'סיכום חודשי'!G$4)</f>
        <v>0</v>
      </c>
      <c r="H12" s="23">
        <f>SUMIFS(טבלה1[סכום],טבלה1[קטגוריה],'סיכום חודשי'!$C12,טבלה1[חודש],'סיכום חודשי'!H$4)</f>
        <v>0</v>
      </c>
      <c r="I12" s="23">
        <f>SUMIFS(טבלה1[סכום],טבלה1[קטגוריה],'סיכום חודשי'!$C12,טבלה1[חודש],'סיכום חודשי'!I$4)</f>
        <v>0</v>
      </c>
      <c r="J12" s="23">
        <f>SUMIFS(טבלה1[סכום],טבלה1[קטגוריה],'סיכום חודשי'!$C12,טבלה1[חודש],'סיכום חודשי'!J$4)</f>
        <v>0</v>
      </c>
      <c r="K12" s="23">
        <f>SUMIFS(טבלה1[סכום],טבלה1[קטגוריה],'סיכום חודשי'!$C12,טבלה1[חודש],'סיכום חודשי'!K$4)</f>
        <v>0</v>
      </c>
      <c r="L12" s="23">
        <f>SUMIFS(טבלה1[סכום],טבלה1[קטגוריה],'סיכום חודשי'!$C12,טבלה1[חודש],'סיכום חודשי'!L$4)</f>
        <v>0</v>
      </c>
      <c r="M12" s="23">
        <f>SUMIFS(טבלה1[סכום],טבלה1[קטגוריה],'סיכום חודשי'!$C12,טבלה1[חודש],'סיכום חודשי'!M$4)</f>
        <v>0</v>
      </c>
      <c r="N12" s="23">
        <f>SUMIFS(טבלה1[סכום],טבלה1[קטגוריה],'סיכום חודשי'!$C12,טבלה1[חודש],'סיכום חודשי'!N$4)</f>
        <v>0</v>
      </c>
      <c r="O12" s="23">
        <f>SUMIFS(טבלה1[סכום],טבלה1[קטגוריה],'סיכום חודשי'!$C12,טבלה1[חודש],'סיכום חודשי'!O$4)</f>
        <v>0</v>
      </c>
      <c r="P12" s="23">
        <f t="shared" si="2"/>
        <v>500</v>
      </c>
      <c r="Q12" s="47">
        <f t="shared" si="3"/>
        <v>5.4945054945054949E-3</v>
      </c>
      <c r="AA12" s="20">
        <f t="shared" si="4"/>
        <v>500</v>
      </c>
    </row>
    <row r="13" spans="1:27" x14ac:dyDescent="0.25">
      <c r="C13" s="19" t="str">
        <f>הגדרות!F12</f>
        <v>נסיעות</v>
      </c>
      <c r="D13" s="23">
        <f>SUMIFS(טבלה1[סכום],טבלה1[קטגוריה],'סיכום חודשי'!$C13,טבלה1[חודש],'סיכום חודשי'!D$4)</f>
        <v>0</v>
      </c>
      <c r="E13" s="23">
        <f>SUMIFS(טבלה1[סכום],טבלה1[קטגוריה],'סיכום חודשי'!$C13,טבלה1[חודש],'סיכום חודשי'!E$4)</f>
        <v>0</v>
      </c>
      <c r="F13" s="23">
        <f>SUMIFS(טבלה1[סכום],טבלה1[קטגוריה],'סיכום חודשי'!$C13,טבלה1[חודש],'סיכום חודשי'!F$4)</f>
        <v>0</v>
      </c>
      <c r="G13" s="23">
        <f>SUMIFS(טבלה1[סכום],טבלה1[קטגוריה],'סיכום חודשי'!$C13,טבלה1[חודש],'סיכום חודשי'!G$4)</f>
        <v>0</v>
      </c>
      <c r="H13" s="23">
        <f>SUMIFS(טבלה1[סכום],טבלה1[קטגוריה],'סיכום חודשי'!$C13,טבלה1[חודש],'סיכום חודשי'!H$4)</f>
        <v>0</v>
      </c>
      <c r="I13" s="23">
        <f>SUMIFS(טבלה1[סכום],טבלה1[קטגוריה],'סיכום חודשי'!$C13,טבלה1[חודש],'סיכום חודשי'!I$4)</f>
        <v>0</v>
      </c>
      <c r="J13" s="23">
        <f>SUMIFS(טבלה1[סכום],טבלה1[קטגוריה],'סיכום חודשי'!$C13,טבלה1[חודש],'סיכום חודשי'!J$4)</f>
        <v>0</v>
      </c>
      <c r="K13" s="23">
        <f>SUMIFS(טבלה1[סכום],טבלה1[קטגוריה],'סיכום חודשי'!$C13,טבלה1[חודש],'סיכום חודשי'!K$4)</f>
        <v>0</v>
      </c>
      <c r="L13" s="23">
        <f>SUMIFS(טבלה1[סכום],טבלה1[קטגוריה],'סיכום חודשי'!$C13,טבלה1[חודש],'סיכום חודשי'!L$4)</f>
        <v>0</v>
      </c>
      <c r="M13" s="23">
        <f>SUMIFS(טבלה1[סכום],טבלה1[קטגוריה],'סיכום חודשי'!$C13,טבלה1[חודש],'סיכום חודשי'!M$4)</f>
        <v>0</v>
      </c>
      <c r="N13" s="23">
        <f>SUMIFS(טבלה1[סכום],טבלה1[קטגוריה],'סיכום חודשי'!$C13,טבלה1[חודש],'סיכום חודשי'!N$4)</f>
        <v>0</v>
      </c>
      <c r="O13" s="23">
        <f>SUMIFS(טבלה1[סכום],טבלה1[קטגוריה],'סיכום חודשי'!$C13,טבלה1[חודש],'סיכום חודשי'!O$4)</f>
        <v>0</v>
      </c>
      <c r="P13" s="23">
        <f t="shared" si="2"/>
        <v>0</v>
      </c>
      <c r="Q13" s="47">
        <f t="shared" si="3"/>
        <v>0</v>
      </c>
      <c r="AA13" s="20" t="e">
        <f t="shared" si="4"/>
        <v>#N/A</v>
      </c>
    </row>
    <row r="14" spans="1:27" x14ac:dyDescent="0.25">
      <c r="C14" s="19" t="str">
        <f>הגדרות!F13</f>
        <v>מיסים</v>
      </c>
      <c r="D14" s="23">
        <f>SUMIFS(טבלה1[סכום],טבלה1[קטגוריה],'סיכום חודשי'!$C14,טבלה1[חודש],'סיכום חודשי'!D$4)</f>
        <v>12000</v>
      </c>
      <c r="E14" s="23">
        <f>SUMIFS(טבלה1[סכום],טבלה1[קטגוריה],'סיכום חודשי'!$C14,טבלה1[חודש],'סיכום חודשי'!E$4)</f>
        <v>0</v>
      </c>
      <c r="F14" s="23">
        <f>SUMIFS(טבלה1[סכום],טבלה1[קטגוריה],'סיכום חודשי'!$C14,טבלה1[חודש],'סיכום חודשי'!F$4)</f>
        <v>0</v>
      </c>
      <c r="G14" s="23">
        <f>SUMIFS(טבלה1[סכום],טבלה1[קטגוריה],'סיכום חודשי'!$C14,טבלה1[חודש],'סיכום חודשי'!G$4)</f>
        <v>0</v>
      </c>
      <c r="H14" s="23">
        <f>SUMIFS(טבלה1[סכום],טבלה1[קטגוריה],'סיכום חודשי'!$C14,טבלה1[חודש],'סיכום חודשי'!H$4)</f>
        <v>0</v>
      </c>
      <c r="I14" s="23">
        <f>SUMIFS(טבלה1[סכום],טבלה1[קטגוריה],'סיכום חודשי'!$C14,טבלה1[חודש],'סיכום חודשי'!I$4)</f>
        <v>0</v>
      </c>
      <c r="J14" s="23">
        <f>SUMIFS(טבלה1[סכום],טבלה1[קטגוריה],'סיכום חודשי'!$C14,טבלה1[חודש],'סיכום חודשי'!J$4)</f>
        <v>0</v>
      </c>
      <c r="K14" s="23">
        <f>SUMIFS(טבלה1[סכום],טבלה1[קטגוריה],'סיכום חודשי'!$C14,טבלה1[חודש],'סיכום חודשי'!K$4)</f>
        <v>0</v>
      </c>
      <c r="L14" s="23">
        <f>SUMIFS(טבלה1[סכום],טבלה1[קטגוריה],'סיכום חודשי'!$C14,טבלה1[חודש],'סיכום חודשי'!L$4)</f>
        <v>0</v>
      </c>
      <c r="M14" s="23">
        <f>SUMIFS(טבלה1[סכום],טבלה1[קטגוריה],'סיכום חודשי'!$C14,טבלה1[חודש],'סיכום חודשי'!M$4)</f>
        <v>0</v>
      </c>
      <c r="N14" s="23">
        <f>SUMIFS(טבלה1[סכום],טבלה1[קטגוריה],'סיכום חודשי'!$C14,טבלה1[חודש],'סיכום חודשי'!N$4)</f>
        <v>0</v>
      </c>
      <c r="O14" s="23">
        <f>SUMIFS(טבלה1[סכום],טבלה1[קטגוריה],'סיכום חודשי'!$C14,טבלה1[חודש],'סיכום חודשי'!O$4)</f>
        <v>0</v>
      </c>
      <c r="P14" s="23">
        <f t="shared" si="2"/>
        <v>12000</v>
      </c>
      <c r="Q14" s="47">
        <f t="shared" si="3"/>
        <v>0.13186813186813187</v>
      </c>
      <c r="AA14" s="20">
        <f t="shared" si="4"/>
        <v>12000</v>
      </c>
    </row>
    <row r="15" spans="1:27" x14ac:dyDescent="0.25">
      <c r="C15" s="19" t="str">
        <f>הגדרות!F14</f>
        <v>רואה חשבון</v>
      </c>
      <c r="D15" s="23">
        <f>SUMIFS(טבלה1[סכום],טבלה1[קטגוריה],'סיכום חודשי'!$C15,טבלה1[חודש],'סיכום חודשי'!D$4)</f>
        <v>0</v>
      </c>
      <c r="E15" s="23">
        <f>SUMIFS(טבלה1[סכום],טבלה1[קטגוריה],'סיכום חודשי'!$C15,טבלה1[חודש],'סיכום חודשי'!E$4)</f>
        <v>0</v>
      </c>
      <c r="F15" s="23">
        <f>SUMIFS(טבלה1[סכום],טבלה1[קטגוריה],'סיכום חודשי'!$C15,טבלה1[חודש],'סיכום חודשי'!F$4)</f>
        <v>0</v>
      </c>
      <c r="G15" s="23">
        <f>SUMIFS(טבלה1[סכום],טבלה1[קטגוריה],'סיכום חודשי'!$C15,טבלה1[חודש],'סיכום חודשי'!G$4)</f>
        <v>0</v>
      </c>
      <c r="H15" s="23">
        <f>SUMIFS(טבלה1[סכום],טבלה1[קטגוריה],'סיכום חודשי'!$C15,טבלה1[חודש],'סיכום חודשי'!H$4)</f>
        <v>0</v>
      </c>
      <c r="I15" s="23">
        <f>SUMIFS(טבלה1[סכום],טבלה1[קטגוריה],'סיכום חודשי'!$C15,טבלה1[חודש],'סיכום חודשי'!I$4)</f>
        <v>0</v>
      </c>
      <c r="J15" s="23">
        <f>SUMIFS(טבלה1[סכום],טבלה1[קטגוריה],'סיכום חודשי'!$C15,טבלה1[חודש],'סיכום חודשי'!J$4)</f>
        <v>0</v>
      </c>
      <c r="K15" s="23">
        <f>SUMIFS(טבלה1[סכום],טבלה1[קטגוריה],'סיכום חודשי'!$C15,טבלה1[חודש],'סיכום חודשי'!K$4)</f>
        <v>0</v>
      </c>
      <c r="L15" s="23">
        <f>SUMIFS(טבלה1[סכום],טבלה1[קטגוריה],'סיכום חודשי'!$C15,טבלה1[חודש],'סיכום חודשי'!L$4)</f>
        <v>0</v>
      </c>
      <c r="M15" s="23">
        <f>SUMIFS(טבלה1[סכום],טבלה1[קטגוריה],'סיכום חודשי'!$C15,טבלה1[חודש],'סיכום חודשי'!M$4)</f>
        <v>0</v>
      </c>
      <c r="N15" s="23">
        <f>SUMIFS(טבלה1[סכום],טבלה1[קטגוריה],'סיכום חודשי'!$C15,טבלה1[חודש],'סיכום חודשי'!N$4)</f>
        <v>0</v>
      </c>
      <c r="O15" s="23">
        <f>SUMIFS(טבלה1[סכום],טבלה1[קטגוריה],'סיכום חודשי'!$C15,טבלה1[חודש],'סיכום חודשי'!O$4)</f>
        <v>0</v>
      </c>
      <c r="P15" s="23">
        <f t="shared" ref="P15:P19" si="5">SUM(D15:O15)</f>
        <v>0</v>
      </c>
      <c r="Q15" s="47">
        <f t="shared" si="3"/>
        <v>0</v>
      </c>
      <c r="AA15" s="20" t="e">
        <f t="shared" si="4"/>
        <v>#N/A</v>
      </c>
    </row>
    <row r="16" spans="1:27" x14ac:dyDescent="0.25">
      <c r="C16" s="19" t="str">
        <f>הגדרות!F15</f>
        <v>אחר 1</v>
      </c>
      <c r="D16" s="23">
        <f>SUMIFS(טבלה1[סכום],טבלה1[קטגוריה],'סיכום חודשי'!$C16,טבלה1[חודש],'סיכום חודשי'!D$4)</f>
        <v>0</v>
      </c>
      <c r="E16" s="23">
        <f>SUMIFS(טבלה1[סכום],טבלה1[קטגוריה],'סיכום חודשי'!$C16,טבלה1[חודש],'סיכום חודשי'!E$4)</f>
        <v>0</v>
      </c>
      <c r="F16" s="23">
        <f>SUMIFS(טבלה1[סכום],טבלה1[קטגוריה],'סיכום חודשי'!$C16,טבלה1[חודש],'סיכום חודשי'!F$4)</f>
        <v>0</v>
      </c>
      <c r="G16" s="23">
        <f>SUMIFS(טבלה1[סכום],טבלה1[קטגוריה],'סיכום חודשי'!$C16,טבלה1[חודש],'סיכום חודשי'!G$4)</f>
        <v>0</v>
      </c>
      <c r="H16" s="23">
        <f>SUMIFS(טבלה1[סכום],טבלה1[קטגוריה],'סיכום חודשי'!$C16,טבלה1[חודש],'סיכום חודשי'!H$4)</f>
        <v>0</v>
      </c>
      <c r="I16" s="23">
        <f>SUMIFS(טבלה1[סכום],טבלה1[קטגוריה],'סיכום חודשי'!$C16,טבלה1[חודש],'סיכום חודשי'!I$4)</f>
        <v>0</v>
      </c>
      <c r="J16" s="23">
        <f>SUMIFS(טבלה1[סכום],טבלה1[קטגוריה],'סיכום חודשי'!$C16,טבלה1[חודש],'סיכום חודשי'!J$4)</f>
        <v>0</v>
      </c>
      <c r="K16" s="23">
        <f>SUMIFS(טבלה1[סכום],טבלה1[קטגוריה],'סיכום חודשי'!$C16,טבלה1[חודש],'סיכום חודשי'!K$4)</f>
        <v>0</v>
      </c>
      <c r="L16" s="23">
        <f>SUMIFS(טבלה1[סכום],טבלה1[קטגוריה],'סיכום חודשי'!$C16,טבלה1[חודש],'סיכום חודשי'!L$4)</f>
        <v>0</v>
      </c>
      <c r="M16" s="23">
        <f>SUMIFS(טבלה1[סכום],טבלה1[קטגוריה],'סיכום חודשי'!$C16,טבלה1[חודש],'סיכום חודשי'!M$4)</f>
        <v>0</v>
      </c>
      <c r="N16" s="23">
        <f>SUMIFS(טבלה1[סכום],טבלה1[קטגוריה],'סיכום חודשי'!$C16,טבלה1[חודש],'סיכום חודשי'!N$4)</f>
        <v>0</v>
      </c>
      <c r="O16" s="23">
        <f>SUMIFS(טבלה1[סכום],טבלה1[קטגוריה],'סיכום חודשי'!$C16,טבלה1[חודש],'סיכום חודשי'!O$4)</f>
        <v>0</v>
      </c>
      <c r="P16" s="23">
        <f t="shared" si="5"/>
        <v>0</v>
      </c>
      <c r="Q16" s="47">
        <f t="shared" si="3"/>
        <v>0</v>
      </c>
      <c r="AA16" s="20" t="e">
        <f t="shared" si="4"/>
        <v>#N/A</v>
      </c>
    </row>
    <row r="17" spans="3:27" x14ac:dyDescent="0.25">
      <c r="C17" s="19" t="str">
        <f>הגדרות!F16</f>
        <v>אחר 2</v>
      </c>
      <c r="D17" s="23">
        <f>SUMIFS(טבלה1[סכום],טבלה1[קטגוריה],'סיכום חודשי'!$C17,טבלה1[חודש],'סיכום חודשי'!D$4)</f>
        <v>0</v>
      </c>
      <c r="E17" s="23">
        <f>SUMIFS(טבלה1[סכום],טבלה1[קטגוריה],'סיכום חודשי'!$C17,טבלה1[חודש],'סיכום חודשי'!E$4)</f>
        <v>0</v>
      </c>
      <c r="F17" s="23">
        <f>SUMIFS(טבלה1[סכום],טבלה1[קטגוריה],'סיכום חודשי'!$C17,טבלה1[חודש],'סיכום חודשי'!F$4)</f>
        <v>0</v>
      </c>
      <c r="G17" s="23">
        <f>SUMIFS(טבלה1[סכום],טבלה1[קטגוריה],'סיכום חודשי'!$C17,טבלה1[חודש],'סיכום חודשי'!G$4)</f>
        <v>0</v>
      </c>
      <c r="H17" s="23">
        <f>SUMIFS(טבלה1[סכום],טבלה1[קטגוריה],'סיכום חודשי'!$C17,טבלה1[חודש],'סיכום חודשי'!H$4)</f>
        <v>0</v>
      </c>
      <c r="I17" s="23">
        <f>SUMIFS(טבלה1[סכום],טבלה1[קטגוריה],'סיכום חודשי'!$C17,טבלה1[חודש],'סיכום חודשי'!I$4)</f>
        <v>0</v>
      </c>
      <c r="J17" s="23">
        <f>SUMIFS(טבלה1[סכום],טבלה1[קטגוריה],'סיכום חודשי'!$C17,טבלה1[חודש],'סיכום חודשי'!J$4)</f>
        <v>0</v>
      </c>
      <c r="K17" s="23">
        <f>SUMIFS(טבלה1[סכום],טבלה1[קטגוריה],'סיכום חודשי'!$C17,טבלה1[חודש],'סיכום חודשי'!K$4)</f>
        <v>0</v>
      </c>
      <c r="L17" s="23">
        <f>SUMIFS(טבלה1[סכום],טבלה1[קטגוריה],'סיכום חודשי'!$C17,טבלה1[חודש],'סיכום חודשי'!L$4)</f>
        <v>0</v>
      </c>
      <c r="M17" s="23">
        <f>SUMIFS(טבלה1[סכום],טבלה1[קטגוריה],'סיכום חודשי'!$C17,טבלה1[חודש],'סיכום חודשי'!M$4)</f>
        <v>0</v>
      </c>
      <c r="N17" s="23">
        <f>SUMIFS(טבלה1[סכום],טבלה1[קטגוריה],'סיכום חודשי'!$C17,טבלה1[חודש],'סיכום חודשי'!N$4)</f>
        <v>0</v>
      </c>
      <c r="O17" s="23">
        <f>SUMIFS(טבלה1[סכום],טבלה1[קטגוריה],'סיכום חודשי'!$C17,טבלה1[חודש],'סיכום חודשי'!O$4)</f>
        <v>0</v>
      </c>
      <c r="P17" s="23">
        <f t="shared" si="5"/>
        <v>0</v>
      </c>
      <c r="Q17" s="47">
        <f t="shared" si="3"/>
        <v>0</v>
      </c>
      <c r="AA17" s="20" t="e">
        <f t="shared" si="4"/>
        <v>#N/A</v>
      </c>
    </row>
    <row r="18" spans="3:27" x14ac:dyDescent="0.25">
      <c r="C18" s="19" t="str">
        <f>הגדרות!F17</f>
        <v>אחר 3</v>
      </c>
      <c r="D18" s="23">
        <f>SUMIFS(טבלה1[סכום],טבלה1[קטגוריה],'סיכום חודשי'!$C18,טבלה1[חודש],'סיכום חודשי'!D$4)</f>
        <v>0</v>
      </c>
      <c r="E18" s="23">
        <f>SUMIFS(טבלה1[סכום],טבלה1[קטגוריה],'סיכום חודשי'!$C18,טבלה1[חודש],'סיכום חודשי'!E$4)</f>
        <v>0</v>
      </c>
      <c r="F18" s="23">
        <f>SUMIFS(טבלה1[סכום],טבלה1[קטגוריה],'סיכום חודשי'!$C18,טבלה1[חודש],'סיכום חודשי'!F$4)</f>
        <v>0</v>
      </c>
      <c r="G18" s="23">
        <f>SUMIFS(טבלה1[סכום],טבלה1[קטגוריה],'סיכום חודשי'!$C18,טבלה1[חודש],'סיכום חודשי'!G$4)</f>
        <v>0</v>
      </c>
      <c r="H18" s="23">
        <f>SUMIFS(טבלה1[סכום],טבלה1[קטגוריה],'סיכום חודשי'!$C18,טבלה1[חודש],'סיכום חודשי'!H$4)</f>
        <v>0</v>
      </c>
      <c r="I18" s="23">
        <f>SUMIFS(טבלה1[סכום],טבלה1[קטגוריה],'סיכום חודשי'!$C18,טבלה1[חודש],'סיכום חודשי'!I$4)</f>
        <v>0</v>
      </c>
      <c r="J18" s="23">
        <f>SUMIFS(טבלה1[סכום],טבלה1[קטגוריה],'סיכום חודשי'!$C18,טבלה1[חודש],'סיכום חודשי'!J$4)</f>
        <v>0</v>
      </c>
      <c r="K18" s="23">
        <f>SUMIFS(טבלה1[סכום],טבלה1[קטגוריה],'סיכום חודשי'!$C18,טבלה1[חודש],'סיכום חודשי'!K$4)</f>
        <v>0</v>
      </c>
      <c r="L18" s="23">
        <f>SUMIFS(טבלה1[סכום],טבלה1[קטגוריה],'סיכום חודשי'!$C18,טבלה1[חודש],'סיכום חודשי'!L$4)</f>
        <v>0</v>
      </c>
      <c r="M18" s="23">
        <f>SUMIFS(טבלה1[סכום],טבלה1[קטגוריה],'סיכום חודשי'!$C18,טבלה1[חודש],'סיכום חודשי'!M$4)</f>
        <v>0</v>
      </c>
      <c r="N18" s="23">
        <f>SUMIFS(טבלה1[סכום],טבלה1[קטגוריה],'סיכום חודשי'!$C18,טבלה1[חודש],'סיכום חודשי'!N$4)</f>
        <v>0</v>
      </c>
      <c r="O18" s="23">
        <f>SUMIFS(טבלה1[סכום],טבלה1[קטגוריה],'סיכום חודשי'!$C18,טבלה1[חודש],'סיכום חודשי'!O$4)</f>
        <v>0</v>
      </c>
      <c r="P18" s="23">
        <f t="shared" si="5"/>
        <v>0</v>
      </c>
      <c r="Q18" s="47">
        <f t="shared" si="3"/>
        <v>0</v>
      </c>
      <c r="AA18" s="20" t="e">
        <f t="shared" si="4"/>
        <v>#N/A</v>
      </c>
    </row>
    <row r="19" spans="3:27" x14ac:dyDescent="0.25">
      <c r="C19" s="19" t="str">
        <f>הגדרות!F18</f>
        <v>אחר 4</v>
      </c>
      <c r="D19" s="23">
        <f>SUMIFS(טבלה1[סכום],טבלה1[קטגוריה],'סיכום חודשי'!$C19,טבלה1[חודש],'סיכום חודשי'!D$4)</f>
        <v>0</v>
      </c>
      <c r="E19" s="23">
        <f>SUMIFS(טבלה1[סכום],טבלה1[קטגוריה],'סיכום חודשי'!$C19,טבלה1[חודש],'סיכום חודשי'!E$4)</f>
        <v>0</v>
      </c>
      <c r="F19" s="23">
        <f>SUMIFS(טבלה1[סכום],טבלה1[קטגוריה],'סיכום חודשי'!$C19,טבלה1[חודש],'סיכום חודשי'!F$4)</f>
        <v>0</v>
      </c>
      <c r="G19" s="23">
        <f>SUMIFS(טבלה1[סכום],טבלה1[קטגוריה],'סיכום חודשי'!$C19,טבלה1[חודש],'סיכום חודשי'!G$4)</f>
        <v>0</v>
      </c>
      <c r="H19" s="23">
        <f>SUMIFS(טבלה1[סכום],טבלה1[קטגוריה],'סיכום חודשי'!$C19,טבלה1[חודש],'סיכום חודשי'!H$4)</f>
        <v>0</v>
      </c>
      <c r="I19" s="23">
        <f>SUMIFS(טבלה1[סכום],טבלה1[קטגוריה],'סיכום חודשי'!$C19,טבלה1[חודש],'סיכום חודשי'!I$4)</f>
        <v>0</v>
      </c>
      <c r="J19" s="23">
        <f>SUMIFS(טבלה1[סכום],טבלה1[קטגוריה],'סיכום חודשי'!$C19,טבלה1[חודש],'סיכום חודשי'!J$4)</f>
        <v>0</v>
      </c>
      <c r="K19" s="23">
        <f>SUMIFS(טבלה1[סכום],טבלה1[קטגוריה],'סיכום חודשי'!$C19,טבלה1[חודש],'סיכום חודשי'!K$4)</f>
        <v>0</v>
      </c>
      <c r="L19" s="23">
        <f>SUMIFS(טבלה1[סכום],טבלה1[קטגוריה],'סיכום חודשי'!$C19,טבלה1[חודש],'סיכום חודשי'!L$4)</f>
        <v>0</v>
      </c>
      <c r="M19" s="23">
        <f>SUMIFS(טבלה1[סכום],טבלה1[קטגוריה],'סיכום חודשי'!$C19,טבלה1[חודש],'סיכום חודשי'!M$4)</f>
        <v>0</v>
      </c>
      <c r="N19" s="23">
        <f>SUMIFS(טבלה1[סכום],טבלה1[קטגוריה],'סיכום חודשי'!$C19,טבלה1[חודש],'סיכום חודשי'!N$4)</f>
        <v>0</v>
      </c>
      <c r="O19" s="23">
        <f>SUMIFS(טבלה1[סכום],טבלה1[קטגוריה],'סיכום חודשי'!$C19,טבלה1[חודש],'סיכום חודשי'!O$4)</f>
        <v>0</v>
      </c>
      <c r="P19" s="23">
        <f t="shared" si="5"/>
        <v>0</v>
      </c>
      <c r="Q19" s="47">
        <f t="shared" si="3"/>
        <v>0</v>
      </c>
      <c r="AA19" s="20" t="e">
        <f t="shared" si="4"/>
        <v>#N/A</v>
      </c>
    </row>
    <row r="20" spans="3:27" x14ac:dyDescent="0.25">
      <c r="C20" s="26" t="str">
        <f>הגדרות!F19</f>
        <v>אחר 5</v>
      </c>
      <c r="D20" s="27">
        <f>SUMIFS(טבלה1[סכום],טבלה1[קטגוריה],'סיכום חודשי'!$C20,טבלה1[חודש],'סיכום חודשי'!D$4)</f>
        <v>0</v>
      </c>
      <c r="E20" s="27">
        <f>SUMIFS(טבלה1[סכום],טבלה1[קטגוריה],'סיכום חודשי'!$C20,טבלה1[חודש],'סיכום חודשי'!E$4)</f>
        <v>0</v>
      </c>
      <c r="F20" s="27">
        <f>SUMIFS(טבלה1[סכום],טבלה1[קטגוריה],'סיכום חודשי'!$C20,טבלה1[חודש],'סיכום חודשי'!F$4)</f>
        <v>0</v>
      </c>
      <c r="G20" s="27">
        <f>SUMIFS(טבלה1[סכום],טבלה1[קטגוריה],'סיכום חודשי'!$C20,טבלה1[חודש],'סיכום חודשי'!G$4)</f>
        <v>0</v>
      </c>
      <c r="H20" s="27">
        <f>SUMIFS(טבלה1[סכום],טבלה1[קטגוריה],'סיכום חודשי'!$C20,טבלה1[חודש],'סיכום חודשי'!H$4)</f>
        <v>0</v>
      </c>
      <c r="I20" s="27">
        <f>SUMIFS(טבלה1[סכום],טבלה1[קטגוריה],'סיכום חודשי'!$C20,טבלה1[חודש],'סיכום חודשי'!I$4)</f>
        <v>0</v>
      </c>
      <c r="J20" s="27">
        <f>SUMIFS(טבלה1[סכום],טבלה1[קטגוריה],'סיכום חודשי'!$C20,טבלה1[חודש],'סיכום חודשי'!J$4)</f>
        <v>0</v>
      </c>
      <c r="K20" s="27">
        <f>SUMIFS(טבלה1[סכום],טבלה1[קטגוריה],'סיכום חודשי'!$C20,טבלה1[חודש],'סיכום חודשי'!K$4)</f>
        <v>0</v>
      </c>
      <c r="L20" s="27">
        <f>SUMIFS(טבלה1[סכום],טבלה1[קטגוריה],'סיכום חודשי'!$C20,טבלה1[חודש],'סיכום חודשי'!L$4)</f>
        <v>0</v>
      </c>
      <c r="M20" s="27">
        <f>SUMIFS(טבלה1[סכום],טבלה1[קטגוריה],'סיכום חודשי'!$C20,טבלה1[חודש],'סיכום חודשי'!M$4)</f>
        <v>0</v>
      </c>
      <c r="N20" s="27">
        <f>SUMIFS(טבלה1[סכום],טבלה1[קטגוריה],'סיכום חודשי'!$C20,טבלה1[חודש],'סיכום חודשי'!N$4)</f>
        <v>0</v>
      </c>
      <c r="O20" s="27">
        <f>SUMIFS(טבלה1[סכום],טבלה1[קטגוריה],'סיכום חודשי'!$C20,טבלה1[חודש],'סיכום חודשי'!O$4)</f>
        <v>0</v>
      </c>
      <c r="P20" s="27">
        <f t="shared" si="2"/>
        <v>0</v>
      </c>
      <c r="Q20" s="52">
        <f t="shared" si="3"/>
        <v>0</v>
      </c>
      <c r="AA20" s="20" t="e">
        <f t="shared" si="4"/>
        <v>#N/A</v>
      </c>
    </row>
    <row r="21" spans="3:27" x14ac:dyDescent="0.25">
      <c r="Q21" s="46"/>
    </row>
    <row r="22" spans="3:27" ht="15.75" x14ac:dyDescent="0.25">
      <c r="C22" s="56" t="s">
        <v>46</v>
      </c>
      <c r="D22" s="57">
        <f t="shared" ref="D22:O22" si="6">D6-D8</f>
        <v>17500</v>
      </c>
      <c r="E22" s="57">
        <f t="shared" si="6"/>
        <v>5500</v>
      </c>
      <c r="F22" s="57">
        <f t="shared" si="6"/>
        <v>-5500</v>
      </c>
      <c r="G22" s="57">
        <f t="shared" si="6"/>
        <v>0</v>
      </c>
      <c r="H22" s="57">
        <f t="shared" si="6"/>
        <v>0</v>
      </c>
      <c r="I22" s="57">
        <f t="shared" si="6"/>
        <v>0</v>
      </c>
      <c r="J22" s="57">
        <f t="shared" si="6"/>
        <v>0</v>
      </c>
      <c r="K22" s="57">
        <f t="shared" si="6"/>
        <v>0</v>
      </c>
      <c r="L22" s="57">
        <f t="shared" si="6"/>
        <v>0</v>
      </c>
      <c r="M22" s="57">
        <f t="shared" si="6"/>
        <v>0</v>
      </c>
      <c r="N22" s="57">
        <f t="shared" si="6"/>
        <v>0</v>
      </c>
      <c r="O22" s="57">
        <f t="shared" si="6"/>
        <v>0</v>
      </c>
      <c r="P22" s="58">
        <f>SUM(D22:O22)</f>
        <v>17500</v>
      </c>
      <c r="Q22" s="50">
        <f t="shared" si="3"/>
        <v>0.19230769230769232</v>
      </c>
    </row>
    <row r="40" spans="3:15" ht="16.5" x14ac:dyDescent="0.25">
      <c r="C40" s="66" t="s">
        <v>38</v>
      </c>
      <c r="D40" s="66">
        <f t="shared" ref="D40:O40" si="7">D4</f>
        <v>46023</v>
      </c>
      <c r="E40" s="66">
        <f t="shared" si="7"/>
        <v>46054</v>
      </c>
      <c r="F40" s="66">
        <f t="shared" si="7"/>
        <v>46082</v>
      </c>
      <c r="G40" s="66">
        <f t="shared" si="7"/>
        <v>46113</v>
      </c>
      <c r="H40" s="66">
        <f t="shared" si="7"/>
        <v>46143</v>
      </c>
      <c r="I40" s="66">
        <f t="shared" si="7"/>
        <v>46174</v>
      </c>
      <c r="J40" s="66">
        <f t="shared" si="7"/>
        <v>46204</v>
      </c>
      <c r="K40" s="66">
        <f t="shared" si="7"/>
        <v>46235</v>
      </c>
      <c r="L40" s="66">
        <f t="shared" si="7"/>
        <v>46266</v>
      </c>
      <c r="M40" s="66">
        <f t="shared" si="7"/>
        <v>46296</v>
      </c>
      <c r="N40" s="66">
        <f t="shared" si="7"/>
        <v>46327</v>
      </c>
      <c r="O40" s="66">
        <f t="shared" si="7"/>
        <v>46357</v>
      </c>
    </row>
    <row r="41" spans="3:15" ht="16.5" x14ac:dyDescent="0.25">
      <c r="C41" s="67"/>
      <c r="D41" s="68">
        <f t="shared" ref="D41:O41" si="8">D6</f>
        <v>52000</v>
      </c>
      <c r="E41" s="68">
        <f t="shared" si="8"/>
        <v>29000</v>
      </c>
      <c r="F41" s="68">
        <f t="shared" si="8"/>
        <v>10000</v>
      </c>
      <c r="G41" s="68">
        <f t="shared" si="8"/>
        <v>0</v>
      </c>
      <c r="H41" s="68">
        <f t="shared" si="8"/>
        <v>0</v>
      </c>
      <c r="I41" s="68">
        <f t="shared" si="8"/>
        <v>0</v>
      </c>
      <c r="J41" s="68">
        <f t="shared" si="8"/>
        <v>0</v>
      </c>
      <c r="K41" s="68">
        <f t="shared" si="8"/>
        <v>0</v>
      </c>
      <c r="L41" s="68">
        <f t="shared" si="8"/>
        <v>0</v>
      </c>
      <c r="M41" s="68">
        <f t="shared" si="8"/>
        <v>0</v>
      </c>
      <c r="N41" s="68">
        <f t="shared" si="8"/>
        <v>0</v>
      </c>
      <c r="O41" s="68">
        <f t="shared" si="8"/>
        <v>0</v>
      </c>
    </row>
  </sheetData>
  <sheetProtection algorithmName="SHA-512" hashValue="QvzckjWAQBXZFSC9wFtnbSPxkw8QWSFKZotFkqbPtKUCHwvdclvwDynhzl/SoBAcjYEMFhmfmKByGyW7UxfqhA==" saltValue="ZM/hKxG8kOnVFEhUOc0hEg==" spinCount="100000" sheet="1" objects="1" scenarios="1"/>
  <mergeCells count="1">
    <mergeCell ref="A2:Q2"/>
  </mergeCells>
  <phoneticPr fontId="25" type="noConversion"/>
  <conditionalFormatting sqref="D22:P22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C4" xr:uid="{97E2163A-583F-4C41-A57E-2BB640613405}">
      <formula1>"2025,2026,2027,2028,2029,2030,2031,2032"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429B-1EBC-455B-BB74-D61FE909127B}">
  <sheetPr>
    <tabColor theme="1" tint="0.499984740745262"/>
  </sheetPr>
  <dimension ref="A1:Q113"/>
  <sheetViews>
    <sheetView showGridLines="0" showRowColHeaders="0" rightToLeft="1" workbookViewId="0">
      <selection activeCell="K7" sqref="K7"/>
    </sheetView>
  </sheetViews>
  <sheetFormatPr defaultRowHeight="14.25" x14ac:dyDescent="0.2"/>
  <cols>
    <col min="1" max="2" width="15.625" customWidth="1"/>
    <col min="3" max="3" width="12.625" style="3" customWidth="1"/>
    <col min="4" max="10" width="12.625" customWidth="1"/>
    <col min="11" max="11" width="2.875" customWidth="1"/>
    <col min="12" max="15" width="12.625" customWidth="1"/>
  </cols>
  <sheetData>
    <row r="1" spans="1:17" ht="11.25" customHeight="1" x14ac:dyDescent="0.2"/>
    <row r="2" spans="1:17" ht="27" customHeight="1" x14ac:dyDescent="0.2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7" x14ac:dyDescent="0.2">
      <c r="C3"/>
    </row>
    <row r="4" spans="1:17" s="5" customFormat="1" ht="15" x14ac:dyDescent="0.25">
      <c r="B4"/>
      <c r="C4"/>
      <c r="D4"/>
      <c r="E4"/>
      <c r="F4"/>
      <c r="G4" s="4"/>
      <c r="I4" s="4"/>
    </row>
    <row r="5" spans="1:17" ht="15.75" customHeight="1" x14ac:dyDescent="0.25">
      <c r="I5" s="20"/>
      <c r="K5" s="35"/>
      <c r="Q5" s="6"/>
    </row>
    <row r="6" spans="1:17" ht="20.25" customHeight="1" x14ac:dyDescent="0.25">
      <c r="I6" s="20"/>
      <c r="K6" s="8"/>
      <c r="L6" s="9"/>
      <c r="M6" s="9"/>
      <c r="N6" s="9"/>
      <c r="Q6" s="7"/>
    </row>
    <row r="7" spans="1:17" ht="15.75" customHeight="1" x14ac:dyDescent="0.35">
      <c r="C7" s="30" t="s">
        <v>43</v>
      </c>
      <c r="E7" s="28" t="s">
        <v>42</v>
      </c>
      <c r="F7" s="29" t="s">
        <v>31</v>
      </c>
      <c r="G7" s="20"/>
      <c r="I7" s="20"/>
      <c r="K7" s="78" t="s">
        <v>57</v>
      </c>
      <c r="L7" s="38"/>
      <c r="Q7" s="7"/>
    </row>
    <row r="8" spans="1:17" ht="15.75" customHeight="1" x14ac:dyDescent="0.25">
      <c r="C8" s="73" t="s">
        <v>44</v>
      </c>
      <c r="E8" s="31" t="s">
        <v>0</v>
      </c>
      <c r="F8" s="32" t="s">
        <v>15</v>
      </c>
      <c r="G8" s="20"/>
      <c r="I8" s="20"/>
      <c r="Q8" s="7"/>
    </row>
    <row r="9" spans="1:17" ht="15.75" customHeight="1" x14ac:dyDescent="0.25">
      <c r="E9" s="31" t="s">
        <v>1</v>
      </c>
      <c r="F9" s="32" t="s">
        <v>16</v>
      </c>
      <c r="G9" s="20"/>
      <c r="I9" s="20"/>
      <c r="K9" s="79" t="s">
        <v>58</v>
      </c>
      <c r="L9" s="36"/>
      <c r="M9" s="36"/>
      <c r="N9" s="36"/>
      <c r="O9" s="36"/>
      <c r="Q9" s="7"/>
    </row>
    <row r="10" spans="1:17" ht="15.75" customHeight="1" x14ac:dyDescent="0.25">
      <c r="C10" s="29" t="s">
        <v>10</v>
      </c>
      <c r="E10" s="31" t="s">
        <v>2</v>
      </c>
      <c r="F10" s="32" t="s">
        <v>17</v>
      </c>
      <c r="G10" s="20"/>
      <c r="I10" s="20"/>
      <c r="Q10" s="7"/>
    </row>
    <row r="11" spans="1:17" ht="15.75" customHeight="1" x14ac:dyDescent="0.25">
      <c r="C11" s="33" t="s">
        <v>22</v>
      </c>
      <c r="E11" s="31" t="s">
        <v>3</v>
      </c>
      <c r="F11" s="32" t="s">
        <v>18</v>
      </c>
      <c r="G11" s="20"/>
      <c r="I11" s="20"/>
      <c r="K11" s="74" t="s">
        <v>59</v>
      </c>
      <c r="L11" s="75" t="s">
        <v>60</v>
      </c>
    </row>
    <row r="12" spans="1:17" ht="15.75" customHeight="1" x14ac:dyDescent="0.25">
      <c r="C12" s="33" t="s">
        <v>23</v>
      </c>
      <c r="E12" s="31" t="s">
        <v>4</v>
      </c>
      <c r="F12" s="32" t="s">
        <v>19</v>
      </c>
      <c r="G12" s="20"/>
      <c r="I12" s="20"/>
      <c r="K12" s="74" t="s">
        <v>59</v>
      </c>
      <c r="L12" s="75" t="s">
        <v>61</v>
      </c>
    </row>
    <row r="13" spans="1:17" ht="15.75" x14ac:dyDescent="0.25">
      <c r="C13" s="33" t="s">
        <v>25</v>
      </c>
      <c r="E13" s="31" t="s">
        <v>5</v>
      </c>
      <c r="F13" s="32" t="s">
        <v>20</v>
      </c>
      <c r="G13" s="20"/>
      <c r="H13" s="20"/>
      <c r="I13" s="20"/>
      <c r="K13" s="74" t="s">
        <v>59</v>
      </c>
      <c r="L13" s="75" t="s">
        <v>62</v>
      </c>
    </row>
    <row r="14" spans="1:17" ht="15.75" x14ac:dyDescent="0.25">
      <c r="C14" s="33" t="s">
        <v>33</v>
      </c>
      <c r="E14" s="31" t="s">
        <v>21</v>
      </c>
      <c r="F14" s="32" t="s">
        <v>51</v>
      </c>
      <c r="G14" s="20"/>
      <c r="H14" s="20"/>
      <c r="I14" s="20"/>
      <c r="K14" s="74" t="s">
        <v>59</v>
      </c>
      <c r="L14" s="76" t="s">
        <v>63</v>
      </c>
    </row>
    <row r="15" spans="1:17" ht="20.25" customHeight="1" x14ac:dyDescent="0.25">
      <c r="C15" s="34" t="s">
        <v>34</v>
      </c>
      <c r="E15" s="31" t="s">
        <v>21</v>
      </c>
      <c r="F15" s="32" t="s">
        <v>14</v>
      </c>
      <c r="G15" s="20"/>
      <c r="H15" s="20"/>
      <c r="I15" s="20"/>
    </row>
    <row r="16" spans="1:17" ht="15.75" x14ac:dyDescent="0.25">
      <c r="C16" s="34" t="s">
        <v>35</v>
      </c>
      <c r="E16" s="31" t="s">
        <v>21</v>
      </c>
      <c r="F16" s="32" t="s">
        <v>13</v>
      </c>
      <c r="G16" s="20"/>
      <c r="H16" s="20"/>
      <c r="I16" s="20"/>
      <c r="K16" s="77" t="s">
        <v>64</v>
      </c>
    </row>
    <row r="17" spans="3:11" ht="15.75" x14ac:dyDescent="0.25">
      <c r="C17" s="33" t="s">
        <v>14</v>
      </c>
      <c r="E17" s="31" t="s">
        <v>21</v>
      </c>
      <c r="F17" s="32" t="s">
        <v>12</v>
      </c>
      <c r="G17" s="20"/>
      <c r="H17" s="20"/>
      <c r="I17" s="20"/>
    </row>
    <row r="18" spans="3:11" ht="15.75" x14ac:dyDescent="0.25">
      <c r="C18" s="33" t="s">
        <v>13</v>
      </c>
      <c r="E18" s="31" t="s">
        <v>21</v>
      </c>
      <c r="F18" s="32" t="s">
        <v>47</v>
      </c>
      <c r="G18" s="20"/>
      <c r="K18" s="2"/>
    </row>
    <row r="19" spans="3:11" ht="15.75" x14ac:dyDescent="0.25">
      <c r="E19" s="31" t="s">
        <v>21</v>
      </c>
      <c r="F19" s="32" t="s">
        <v>48</v>
      </c>
      <c r="G19" s="20"/>
    </row>
    <row r="20" spans="3:11" ht="15" x14ac:dyDescent="0.25">
      <c r="D20" s="20"/>
      <c r="E20" s="20"/>
      <c r="F20" s="20"/>
      <c r="G20" s="20"/>
    </row>
    <row r="21" spans="3:11" ht="15.75" x14ac:dyDescent="0.25">
      <c r="C21" s="72"/>
    </row>
    <row r="22" spans="3:11" ht="15" x14ac:dyDescent="0.25">
      <c r="C22" s="69"/>
      <c r="I22" s="2"/>
    </row>
    <row r="23" spans="3:11" ht="15" x14ac:dyDescent="0.25">
      <c r="C23" s="63" t="s">
        <v>56</v>
      </c>
      <c r="I23" s="7"/>
    </row>
    <row r="24" spans="3:11" ht="15" x14ac:dyDescent="0.25">
      <c r="C24" s="70"/>
    </row>
    <row r="25" spans="3:11" ht="15" x14ac:dyDescent="0.25">
      <c r="C25" s="69"/>
    </row>
    <row r="26" spans="3:11" ht="15" x14ac:dyDescent="0.25">
      <c r="C26" s="71"/>
    </row>
    <row r="28" spans="3:11" ht="15" x14ac:dyDescent="0.25">
      <c r="C28" s="38"/>
      <c r="D28" s="39"/>
      <c r="E28" s="10"/>
      <c r="F28" s="10"/>
    </row>
    <row r="30" spans="3:11" ht="15" x14ac:dyDescent="0.25">
      <c r="C30" s="40"/>
      <c r="D30" s="41"/>
      <c r="F30" s="37"/>
      <c r="G30" s="36"/>
    </row>
    <row r="39" spans="3:9" x14ac:dyDescent="0.2">
      <c r="C39"/>
      <c r="G39" s="11"/>
      <c r="H39" s="11"/>
      <c r="I39" s="11"/>
    </row>
    <row r="40" spans="3:9" x14ac:dyDescent="0.2">
      <c r="C40"/>
      <c r="G40" s="11"/>
      <c r="H40" s="11"/>
      <c r="I40" s="11"/>
    </row>
    <row r="41" spans="3:9" x14ac:dyDescent="0.2">
      <c r="C41"/>
      <c r="G41" s="11"/>
      <c r="H41" s="11"/>
      <c r="I41" s="11"/>
    </row>
    <row r="42" spans="3:9" x14ac:dyDescent="0.2">
      <c r="C42"/>
      <c r="G42" s="11"/>
      <c r="H42" s="11"/>
      <c r="I42" s="11"/>
    </row>
    <row r="43" spans="3:9" x14ac:dyDescent="0.2">
      <c r="C43"/>
      <c r="G43" s="11"/>
      <c r="H43" s="11"/>
      <c r="I43" s="11"/>
    </row>
    <row r="44" spans="3:9" x14ac:dyDescent="0.2">
      <c r="C44"/>
      <c r="G44" s="11"/>
      <c r="H44" s="11"/>
      <c r="I44" s="11"/>
    </row>
    <row r="45" spans="3:9" x14ac:dyDescent="0.2">
      <c r="C45"/>
      <c r="G45" s="11"/>
      <c r="H45" s="11"/>
      <c r="I45" s="11"/>
    </row>
    <row r="46" spans="3:9" x14ac:dyDescent="0.2">
      <c r="C46"/>
      <c r="G46" s="11"/>
      <c r="H46" s="11"/>
      <c r="I46" s="11"/>
    </row>
    <row r="47" spans="3:9" x14ac:dyDescent="0.2">
      <c r="C47"/>
      <c r="G47" s="11"/>
      <c r="H47" s="11"/>
      <c r="I47" s="11"/>
    </row>
    <row r="48" spans="3:9" x14ac:dyDescent="0.2">
      <c r="C48"/>
      <c r="G48" s="11"/>
      <c r="H48" s="11"/>
      <c r="I48" s="11"/>
    </row>
    <row r="49" spans="3:9" x14ac:dyDescent="0.2">
      <c r="C49"/>
      <c r="G49" s="11"/>
      <c r="H49" s="11"/>
      <c r="I49" s="11"/>
    </row>
    <row r="50" spans="3:9" x14ac:dyDescent="0.2">
      <c r="C50"/>
      <c r="G50" s="11"/>
      <c r="H50" s="11"/>
      <c r="I50" s="11"/>
    </row>
    <row r="51" spans="3:9" x14ac:dyDescent="0.2">
      <c r="C51"/>
      <c r="G51" s="11"/>
      <c r="H51" s="11"/>
      <c r="I51" s="11"/>
    </row>
    <row r="52" spans="3:9" x14ac:dyDescent="0.2">
      <c r="C52"/>
      <c r="G52" s="11"/>
      <c r="H52" s="11"/>
      <c r="I52" s="11"/>
    </row>
    <row r="53" spans="3:9" x14ac:dyDescent="0.2">
      <c r="C53"/>
      <c r="G53" s="11"/>
      <c r="H53" s="11"/>
      <c r="I53" s="11"/>
    </row>
    <row r="54" spans="3:9" x14ac:dyDescent="0.2">
      <c r="C54"/>
      <c r="G54" s="11"/>
      <c r="H54" s="11"/>
      <c r="I54" s="11"/>
    </row>
    <row r="55" spans="3:9" x14ac:dyDescent="0.2">
      <c r="C55"/>
      <c r="G55" s="11"/>
      <c r="H55" s="11"/>
      <c r="I55" s="11"/>
    </row>
    <row r="56" spans="3:9" x14ac:dyDescent="0.2">
      <c r="C56"/>
      <c r="G56" s="11"/>
      <c r="H56" s="11"/>
      <c r="I56" s="11"/>
    </row>
    <row r="57" spans="3:9" x14ac:dyDescent="0.2">
      <c r="C57"/>
      <c r="G57" s="11"/>
      <c r="H57" s="11"/>
      <c r="I57" s="11"/>
    </row>
    <row r="58" spans="3:9" x14ac:dyDescent="0.2">
      <c r="C58"/>
      <c r="G58" s="11"/>
      <c r="H58" s="11"/>
      <c r="I58" s="11"/>
    </row>
    <row r="59" spans="3:9" x14ac:dyDescent="0.2">
      <c r="C59"/>
      <c r="G59" s="11"/>
      <c r="H59" s="11"/>
      <c r="I59" s="11"/>
    </row>
    <row r="60" spans="3:9" x14ac:dyDescent="0.2">
      <c r="C60"/>
      <c r="G60" s="11"/>
      <c r="H60" s="11"/>
      <c r="I60" s="11"/>
    </row>
    <row r="61" spans="3:9" x14ac:dyDescent="0.2">
      <c r="C61"/>
      <c r="G61" s="11"/>
      <c r="H61" s="11"/>
      <c r="I61" s="11"/>
    </row>
    <row r="62" spans="3:9" x14ac:dyDescent="0.2">
      <c r="C62"/>
      <c r="G62" s="11"/>
      <c r="H62" s="11"/>
      <c r="I62" s="11"/>
    </row>
    <row r="63" spans="3:9" x14ac:dyDescent="0.2">
      <c r="C63"/>
      <c r="G63" s="11"/>
      <c r="H63" s="11"/>
      <c r="I63" s="11"/>
    </row>
    <row r="64" spans="3:9" x14ac:dyDescent="0.2">
      <c r="C64"/>
      <c r="G64" s="11"/>
      <c r="H64" s="11"/>
      <c r="I64" s="11"/>
    </row>
    <row r="65" spans="3:9" x14ac:dyDescent="0.2">
      <c r="C65"/>
      <c r="G65" s="11"/>
      <c r="H65" s="11"/>
      <c r="I65" s="11"/>
    </row>
    <row r="66" spans="3:9" x14ac:dyDescent="0.2">
      <c r="C66"/>
      <c r="G66" s="11"/>
      <c r="H66" s="11"/>
      <c r="I66" s="11"/>
    </row>
    <row r="67" spans="3:9" x14ac:dyDescent="0.2">
      <c r="C67"/>
      <c r="G67" s="11"/>
      <c r="H67" s="11"/>
      <c r="I67" s="11"/>
    </row>
    <row r="68" spans="3:9" x14ac:dyDescent="0.2">
      <c r="C68"/>
      <c r="G68" s="11"/>
      <c r="H68" s="11"/>
      <c r="I68" s="11"/>
    </row>
    <row r="69" spans="3:9" x14ac:dyDescent="0.2">
      <c r="C69"/>
      <c r="G69" s="11"/>
      <c r="H69" s="11"/>
      <c r="I69" s="11"/>
    </row>
    <row r="70" spans="3:9" x14ac:dyDescent="0.2">
      <c r="C70"/>
      <c r="G70" s="11"/>
      <c r="H70" s="11"/>
      <c r="I70" s="11"/>
    </row>
    <row r="71" spans="3:9" x14ac:dyDescent="0.2">
      <c r="C71"/>
      <c r="G71" s="11"/>
      <c r="H71" s="11"/>
      <c r="I71" s="11"/>
    </row>
    <row r="72" spans="3:9" x14ac:dyDescent="0.2">
      <c r="C72"/>
      <c r="G72" s="11"/>
      <c r="H72" s="11"/>
      <c r="I72" s="11"/>
    </row>
    <row r="73" spans="3:9" x14ac:dyDescent="0.2">
      <c r="C73"/>
      <c r="G73" s="11"/>
      <c r="H73" s="11"/>
      <c r="I73" s="11"/>
    </row>
    <row r="74" spans="3:9" x14ac:dyDescent="0.2">
      <c r="C74"/>
      <c r="G74" s="11"/>
      <c r="H74" s="11"/>
      <c r="I74" s="11"/>
    </row>
    <row r="75" spans="3:9" x14ac:dyDescent="0.2">
      <c r="C75"/>
      <c r="G75" s="11"/>
      <c r="H75" s="11"/>
      <c r="I75" s="11"/>
    </row>
    <row r="76" spans="3:9" x14ac:dyDescent="0.2">
      <c r="C76"/>
      <c r="G76" s="11"/>
      <c r="H76" s="11"/>
      <c r="I76" s="11"/>
    </row>
    <row r="77" spans="3:9" x14ac:dyDescent="0.2">
      <c r="C77"/>
      <c r="G77" s="11"/>
    </row>
    <row r="78" spans="3:9" x14ac:dyDescent="0.2">
      <c r="C78"/>
    </row>
    <row r="79" spans="3:9" x14ac:dyDescent="0.2">
      <c r="C79"/>
    </row>
    <row r="80" spans="3:9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</sheetData>
  <sheetProtection algorithmName="SHA-512" hashValue="YG7cirYdGZafmmYUPbdue7VZAZ6Yyx2wnbcQSTiy/0It12XpzdwrNj735ejt77TCyIcjYxh31OvJ/y7RlqnSxA==" saltValue="7DukNPK7MJrmIBaHXS+0UQ==" spinCount="100000" sheet="1" objects="1" scenarios="1"/>
  <mergeCells count="1">
    <mergeCell ref="A2:O2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דוח הכנסות והוצאות שנתי</vt:lpstr>
      <vt:lpstr>סיכום חודשי</vt:lpstr>
      <vt:lpstr>הגדרות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Farhan</dc:creator>
  <cp:lastModifiedBy>Roy Farhan</cp:lastModifiedBy>
  <dcterms:created xsi:type="dcterms:W3CDTF">2025-05-17T12:53:05Z</dcterms:created>
  <dcterms:modified xsi:type="dcterms:W3CDTF">2026-06-26T11:47:04Z</dcterms:modified>
</cp:coreProperties>
</file>